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<sst xmlns="http://schemas.openxmlformats.org/spreadsheetml/2006/main" count="614" uniqueCount="171">
  <si>
    <t>Хлеб ржаной</t>
  </si>
  <si>
    <t>Хлеб пшеничный</t>
  </si>
  <si>
    <t>Какао с молоком</t>
  </si>
  <si>
    <t>Кофейный напиток с молоком</t>
  </si>
  <si>
    <t>30-35% норма</t>
  </si>
  <si>
    <t>Бутерброд с сыром</t>
  </si>
  <si>
    <t>рацион</t>
  </si>
  <si>
    <t>выход блюд</t>
  </si>
  <si>
    <t>белки</t>
  </si>
  <si>
    <t>жиры</t>
  </si>
  <si>
    <t>углеводы</t>
  </si>
  <si>
    <t>энергетическая ценность</t>
  </si>
  <si>
    <t>примечание</t>
  </si>
  <si>
    <t>№ п/п</t>
  </si>
  <si>
    <t xml:space="preserve">1-й день </t>
  </si>
  <si>
    <t xml:space="preserve">завтрак </t>
  </si>
  <si>
    <t>ИТОГО</t>
  </si>
  <si>
    <t>БЖУ</t>
  </si>
  <si>
    <t>обед</t>
  </si>
  <si>
    <t>полдник (ужин)</t>
  </si>
  <si>
    <t>Всего за рацион</t>
  </si>
  <si>
    <t xml:space="preserve">% энергетической ценности рациона от максимальной калорийности суточного рациона </t>
  </si>
  <si>
    <t>% энергетической ценности рациона от минимальной калорийности суточного рациона</t>
  </si>
  <si>
    <t xml:space="preserve">2-й день </t>
  </si>
  <si>
    <t xml:space="preserve">3-й день </t>
  </si>
  <si>
    <t xml:space="preserve">4-й день </t>
  </si>
  <si>
    <t xml:space="preserve">5-й день </t>
  </si>
  <si>
    <t xml:space="preserve">6-й день </t>
  </si>
  <si>
    <t xml:space="preserve">7-й день </t>
  </si>
  <si>
    <t xml:space="preserve">8-й день </t>
  </si>
  <si>
    <t xml:space="preserve">9-й день </t>
  </si>
  <si>
    <t xml:space="preserve">10-й день </t>
  </si>
  <si>
    <t xml:space="preserve">1-Й ДЕНЬ </t>
  </si>
  <si>
    <t xml:space="preserve">2-Й ДЕНЬ </t>
  </si>
  <si>
    <t xml:space="preserve">3-Й ДЕНЬ </t>
  </si>
  <si>
    <t xml:space="preserve">4-Й ДЕНЬ </t>
  </si>
  <si>
    <t xml:space="preserve">5-Й ДЕНЬ </t>
  </si>
  <si>
    <t xml:space="preserve">6-Й ДЕНЬ </t>
  </si>
  <si>
    <t xml:space="preserve">7-Й ДЕНЬ </t>
  </si>
  <si>
    <t xml:space="preserve">8-Й ДЕНЬ </t>
  </si>
  <si>
    <t xml:space="preserve">9-Й ДЕНЬ </t>
  </si>
  <si>
    <t xml:space="preserve">10-Й ДЕНЬ </t>
  </si>
  <si>
    <t xml:space="preserve">11-Й ДЕНЬ </t>
  </si>
  <si>
    <t xml:space="preserve">12-Й ДЕНЬ </t>
  </si>
  <si>
    <t xml:space="preserve">13-Й ДЕНЬ </t>
  </si>
  <si>
    <t xml:space="preserve">14-Й ДЕНЬ </t>
  </si>
  <si>
    <t xml:space="preserve">среднее значение за 1 день </t>
  </si>
  <si>
    <t>завтрак</t>
  </si>
  <si>
    <r>
      <t>и</t>
    </r>
    <r>
      <rPr>
        <b/>
        <sz val="11"/>
        <color indexed="8"/>
        <rFont val="Calibri"/>
        <family val="2"/>
      </rPr>
      <t>того  сумма</t>
    </r>
  </si>
  <si>
    <t>% энергетической ценности при 60 %</t>
  </si>
  <si>
    <t>% энергетической ценности при 70 %</t>
  </si>
  <si>
    <t>Рассчет перевода БЖУ в калории и % соотношение от суточного рациона</t>
  </si>
  <si>
    <t>Коэфф. пересчета в калории</t>
  </si>
  <si>
    <t>Количество калорий</t>
  </si>
  <si>
    <t>Сумма калорий Б+Ж+У</t>
  </si>
  <si>
    <t>Рассчет структуры суточного рациона</t>
  </si>
  <si>
    <t>Нормируемое значение структуры (соответствие ТНПА)</t>
  </si>
  <si>
    <t>10-15 %</t>
  </si>
  <si>
    <t>30-32 %</t>
  </si>
  <si>
    <t>55-60 %</t>
  </si>
  <si>
    <t>Количество дней</t>
  </si>
  <si>
    <t>200/15</t>
  </si>
  <si>
    <t>Макаронные изделия отварные</t>
  </si>
  <si>
    <t>40</t>
  </si>
  <si>
    <t>100/15</t>
  </si>
  <si>
    <t>200/7</t>
  </si>
  <si>
    <t>Омлет натуральный или драчена</t>
  </si>
  <si>
    <t>Котлета из птицы "Оригинальная" или котлета рубленная из птицы</t>
  </si>
  <si>
    <t>Чай с лимоном</t>
  </si>
  <si>
    <t>Картофельное пюре</t>
  </si>
  <si>
    <t>Запеканка из творога со сметаной или вареники ленивые</t>
  </si>
  <si>
    <t>Сок или нектар</t>
  </si>
  <si>
    <t>норма 20-25%</t>
  </si>
  <si>
    <t>норма 10-15%</t>
  </si>
  <si>
    <t>норма 30-35%</t>
  </si>
  <si>
    <t>2000-2300</t>
  </si>
  <si>
    <t>75-87</t>
  </si>
  <si>
    <t>71-82</t>
  </si>
  <si>
    <t>280-322</t>
  </si>
  <si>
    <t>норма</t>
  </si>
  <si>
    <t>20-25%</t>
  </si>
  <si>
    <t>30-35%</t>
  </si>
  <si>
    <t>10-15%</t>
  </si>
  <si>
    <t>СРЕДНЕСТАТИСТИЧЕСКИЕ ДАННЫЕ        6-10 лет</t>
  </si>
  <si>
    <t>СРЕДНЕСТАТИСТИЧЕСКИЕ ДАННЫЕ  энергетической ценности рационов (в %)      6-10 лет</t>
  </si>
  <si>
    <t>Компот из свежих яблок</t>
  </si>
  <si>
    <t>Бутерброд с маслом</t>
  </si>
  <si>
    <t xml:space="preserve">Каша молочная жидкая пшенная </t>
  </si>
  <si>
    <t>Сыр порциями</t>
  </si>
  <si>
    <t>20</t>
  </si>
  <si>
    <t>Огурец солёный или консервированный</t>
  </si>
  <si>
    <t>Мясо отварное (добавка в суп)</t>
  </si>
  <si>
    <t>Нектар или сок</t>
  </si>
  <si>
    <t>Булочка "Вкусная" вариант1</t>
  </si>
  <si>
    <t>Мармелад или зефир</t>
  </si>
  <si>
    <t>Каша жидкая молочная овсяная</t>
  </si>
  <si>
    <t>200</t>
  </si>
  <si>
    <t>Чай с сахаром</t>
  </si>
  <si>
    <t>Салат "Восторг"</t>
  </si>
  <si>
    <t>Борщ с картофелем со сметаной с мясом отварным протёртым</t>
  </si>
  <si>
    <t>250/15/10</t>
  </si>
  <si>
    <t>Колбаски рыбные</t>
  </si>
  <si>
    <t>Пюре картофельное</t>
  </si>
  <si>
    <t>Йогурт питьевой</t>
  </si>
  <si>
    <t>Печенье</t>
  </si>
  <si>
    <t>Сырники из творога со сметаной</t>
  </si>
  <si>
    <t>Салат из белокочанной капусты с морковью</t>
  </si>
  <si>
    <t>Суп с бобовыми и мясом отварным протёртым</t>
  </si>
  <si>
    <t>Колбаски по-могилёвски</t>
  </si>
  <si>
    <t>Каша вязкая рисовая</t>
  </si>
  <si>
    <t>Смажанка со свининой</t>
  </si>
  <si>
    <t>Напиток клюквенный</t>
  </si>
  <si>
    <t>Кукуруза консервированная</t>
  </si>
  <si>
    <t>30</t>
  </si>
  <si>
    <t>Фрукты свежие ( яблоки или другие)</t>
  </si>
  <si>
    <t xml:space="preserve">Бутерброд с маслом ( 2 вариант) </t>
  </si>
  <si>
    <t>Салат "Студенческий"</t>
  </si>
  <si>
    <t>Рассольник домашний со сметаной</t>
  </si>
  <si>
    <t>200/4</t>
  </si>
  <si>
    <t>Кашка вязкая гречневая</t>
  </si>
  <si>
    <t>Оладьи (масло растительное для жарки) со сметаной</t>
  </si>
  <si>
    <t>Каша жидкая молочная рисовая</t>
  </si>
  <si>
    <t>Чай с лимоном, витамин  " С"</t>
  </si>
  <si>
    <t>Салат из белокачанной капусты с маслом растительным</t>
  </si>
  <si>
    <t>Суп картофельный со щавелем с мясом отварным протёртым сметаной</t>
  </si>
  <si>
    <t>Гуляш из свинины</t>
  </si>
  <si>
    <t>80/30</t>
  </si>
  <si>
    <t>Вареники ленивые</t>
  </si>
  <si>
    <t>Фрукты свежие (яблоки или другие)</t>
  </si>
  <si>
    <t>Кукуруза отварная</t>
  </si>
  <si>
    <t>Колбаса отварная или сосиски отварные</t>
  </si>
  <si>
    <t>Макароны отварные</t>
  </si>
  <si>
    <t>Салат из свеклы с сыром и чесноком с маслом растительным</t>
  </si>
  <si>
    <t>Суп картофельный с мясом отварным протёртым</t>
  </si>
  <si>
    <t>250/15</t>
  </si>
  <si>
    <t>Шницель из свинины</t>
  </si>
  <si>
    <t>Фрукты свежие (апельсины или другие)</t>
  </si>
  <si>
    <t>Кофейный напиток с молоком сгущённым</t>
  </si>
  <si>
    <t>Винегрет овощной</t>
  </si>
  <si>
    <t xml:space="preserve">Биточки рыбные </t>
  </si>
  <si>
    <t>Драчена</t>
  </si>
  <si>
    <t>Щи из свежей капусты с картофелем со сметаной  с мясом отварным</t>
  </si>
  <si>
    <t>100</t>
  </si>
  <si>
    <t>Рассольник Ленинградский с мясом отварным протёртым</t>
  </si>
  <si>
    <t>Жаркое по-домашнему из свинины</t>
  </si>
  <si>
    <t>80/125</t>
  </si>
  <si>
    <t>Омлет натуральный</t>
  </si>
  <si>
    <t>Фрукты свежие    ( апельсины) или другие</t>
  </si>
  <si>
    <t>Мармелад</t>
  </si>
  <si>
    <t>Салат "Витаминный" с маслом растительным с кукурузой сахарной</t>
  </si>
  <si>
    <t>Суп картофельный с горохом или суп картофельный с фасолью с мясом отварным протёртым</t>
  </si>
  <si>
    <t>Котлеты рубленные из птицы</t>
  </si>
  <si>
    <t>Булочка "Вкусная" вариант 1</t>
  </si>
  <si>
    <t>Винегрет овощной или салат "Розовый"</t>
  </si>
  <si>
    <t>Борщ с картофелем с мясом отварным протёртым со сметаной</t>
  </si>
  <si>
    <t>Котлеты "Домашние"</t>
  </si>
  <si>
    <t>Блины</t>
  </si>
  <si>
    <t xml:space="preserve">Гематоген </t>
  </si>
  <si>
    <t>Колбасные изделия отварные (колбаса варёная или сосиски)</t>
  </si>
  <si>
    <t>Компот из апельсинов или напиток лимонный</t>
  </si>
  <si>
    <t>Компот из смеси сухофруктов или яблок сушёных</t>
  </si>
  <si>
    <t>Зефир или мармелад</t>
  </si>
  <si>
    <t>Хлеб пшеничный или батон</t>
  </si>
  <si>
    <t>Горошек зелёный консервированный</t>
  </si>
  <si>
    <t>Кисель из сока или кисель из клюквенного припаса</t>
  </si>
  <si>
    <t>Каша вязкая гречневая</t>
  </si>
  <si>
    <t>Компот из апельсиноов или напиток лимонный</t>
  </si>
  <si>
    <t>Каша жидкая молочная овсяная или манная</t>
  </si>
  <si>
    <t>Суп картофельный с крупой рисовой или перловой крупой</t>
  </si>
  <si>
    <t xml:space="preserve">Каша вязкая перловая </t>
  </si>
  <si>
    <t>Компот из смеси сухофруктов или сушёных яблок или изюма или кураги или чернослива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</si>
</sst>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1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3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2" borderId="14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60"/>
  <sheetViews>
    <sheetView zoomScalePageLayoutView="0" workbookViewId="0" topLeftCell="A49">
      <selection activeCell="B17" sqref="B17"/>
    </sheetView>
  </sheetViews>
  <sheetFormatPr defaultColWidth="9.140625" defaultRowHeight="15"/>
  <cols>
    <col min="1" max="1" width="7.140625" style="0" customWidth="1"/>
    <col min="2" max="2" width="29.00390625" style="0" customWidth="1"/>
    <col min="3" max="3" width="10.8515625" style="0" bestFit="1" customWidth="1"/>
    <col min="8" max="8" width="15.57421875" style="0" customWidth="1"/>
  </cols>
  <sheetData>
    <row r="1" spans="1:8" ht="52.5" customHeight="1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14</v>
      </c>
      <c r="C2" s="52"/>
      <c r="D2" s="52"/>
      <c r="E2" s="52"/>
      <c r="F2" s="52"/>
      <c r="G2" s="52"/>
      <c r="H2" s="53"/>
    </row>
    <row r="3" spans="1:8" ht="15">
      <c r="A3" s="1"/>
      <c r="B3" s="51" t="s">
        <v>15</v>
      </c>
      <c r="C3" s="52"/>
      <c r="D3" s="52"/>
      <c r="E3" s="52"/>
      <c r="F3" s="52"/>
      <c r="G3" s="52"/>
      <c r="H3" s="53"/>
    </row>
    <row r="4" spans="1:8" ht="33.75" thickBot="1">
      <c r="A4" s="1"/>
      <c r="B4" s="36" t="s">
        <v>87</v>
      </c>
      <c r="C4" s="5">
        <v>200</v>
      </c>
      <c r="D4" s="6">
        <v>14.36</v>
      </c>
      <c r="E4" s="6">
        <v>15.2</v>
      </c>
      <c r="F4" s="6">
        <v>65.72</v>
      </c>
      <c r="G4" s="6">
        <v>461.76</v>
      </c>
      <c r="H4" s="1"/>
    </row>
    <row r="5" spans="1:8" ht="17.25" thickBot="1">
      <c r="A5" s="1"/>
      <c r="B5" s="36" t="s">
        <v>68</v>
      </c>
      <c r="C5" s="5" t="s">
        <v>65</v>
      </c>
      <c r="D5" s="6">
        <v>0.24</v>
      </c>
      <c r="E5" s="6">
        <v>0.05</v>
      </c>
      <c r="F5" s="6">
        <v>15.2</v>
      </c>
      <c r="G5" s="6">
        <v>59</v>
      </c>
      <c r="H5" s="1"/>
    </row>
    <row r="6" spans="1:8" ht="17.25" thickBot="1">
      <c r="A6" s="1"/>
      <c r="B6" s="36" t="s">
        <v>88</v>
      </c>
      <c r="C6" s="34" t="s">
        <v>89</v>
      </c>
      <c r="D6" s="6">
        <v>1.38</v>
      </c>
      <c r="E6" s="6">
        <v>1.74</v>
      </c>
      <c r="F6" s="6">
        <v>0</v>
      </c>
      <c r="G6" s="6">
        <v>21.6</v>
      </c>
      <c r="H6" s="1"/>
    </row>
    <row r="7" spans="1:8" ht="33.75" thickBot="1">
      <c r="A7" s="1"/>
      <c r="B7" s="36" t="s">
        <v>162</v>
      </c>
      <c r="C7" s="34" t="s">
        <v>89</v>
      </c>
      <c r="D7" s="6">
        <v>1.58</v>
      </c>
      <c r="E7" s="6">
        <v>0.1</v>
      </c>
      <c r="F7" s="6">
        <v>10.1</v>
      </c>
      <c r="G7" s="6">
        <v>47.44</v>
      </c>
      <c r="H7" s="1"/>
    </row>
    <row r="8" spans="1:8" ht="17.25" thickBot="1">
      <c r="A8" s="1"/>
      <c r="B8" s="29"/>
      <c r="C8" s="34"/>
      <c r="D8" s="6"/>
      <c r="E8" s="6"/>
      <c r="F8" s="6"/>
      <c r="G8" s="6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3" t="s">
        <v>16</v>
      </c>
      <c r="C10" s="1"/>
      <c r="D10" s="1">
        <f>SUM(D4:D9)</f>
        <v>17.560000000000002</v>
      </c>
      <c r="E10" s="1">
        <f>SUM(E4:E9)</f>
        <v>17.09</v>
      </c>
      <c r="F10" s="1">
        <f>SUM(F4:F9)</f>
        <v>91.02</v>
      </c>
      <c r="G10" s="1">
        <f>SUM(G4:G9)</f>
        <v>589.8</v>
      </c>
      <c r="H10" s="1"/>
    </row>
    <row r="11" spans="1:8" ht="15">
      <c r="A11" s="1"/>
      <c r="B11" s="3" t="s">
        <v>17</v>
      </c>
      <c r="C11" s="1"/>
      <c r="D11" s="1">
        <v>1</v>
      </c>
      <c r="E11" s="1">
        <f>E10/D10</f>
        <v>0.9732346241457858</v>
      </c>
      <c r="F11" s="1">
        <f>F10/D10</f>
        <v>5.183371298405466</v>
      </c>
      <c r="G11" s="1"/>
      <c r="H11" s="1"/>
    </row>
    <row r="12" spans="1:8" ht="15">
      <c r="A12" s="1"/>
      <c r="B12" s="51" t="s">
        <v>49</v>
      </c>
      <c r="C12" s="52"/>
      <c r="D12" s="52"/>
      <c r="E12" s="52"/>
      <c r="F12" s="53"/>
      <c r="G12" s="38">
        <f>G10*60/G38</f>
        <v>25.34140141072004</v>
      </c>
      <c r="H12" s="28" t="s">
        <v>72</v>
      </c>
    </row>
    <row r="13" spans="1:8" ht="15">
      <c r="A13" s="1"/>
      <c r="B13" s="51" t="s">
        <v>50</v>
      </c>
      <c r="C13" s="52"/>
      <c r="D13" s="52"/>
      <c r="E13" s="52"/>
      <c r="F13" s="53"/>
      <c r="G13" s="38">
        <f>G10*70/G38</f>
        <v>29.564968312506714</v>
      </c>
      <c r="H13" s="1"/>
    </row>
    <row r="14" spans="1:8" ht="15">
      <c r="A14" s="1"/>
      <c r="B14" s="51" t="s">
        <v>18</v>
      </c>
      <c r="C14" s="52"/>
      <c r="D14" s="52"/>
      <c r="E14" s="52"/>
      <c r="F14" s="52"/>
      <c r="G14" s="52"/>
      <c r="H14" s="53"/>
    </row>
    <row r="15" spans="1:8" ht="42" customHeight="1" thickBot="1">
      <c r="A15" s="1"/>
      <c r="B15" s="36" t="s">
        <v>90</v>
      </c>
      <c r="C15" s="5">
        <v>80</v>
      </c>
      <c r="D15" s="6">
        <v>0.64</v>
      </c>
      <c r="E15" s="6">
        <v>0.08</v>
      </c>
      <c r="F15" s="6">
        <v>1.28</v>
      </c>
      <c r="G15" s="6">
        <v>10.4</v>
      </c>
      <c r="H15" s="1"/>
    </row>
    <row r="16" spans="1:8" ht="51" customHeight="1" thickBot="1">
      <c r="A16" s="1"/>
      <c r="B16" s="36" t="s">
        <v>168</v>
      </c>
      <c r="C16" s="5">
        <v>250</v>
      </c>
      <c r="D16" s="6">
        <v>2.25</v>
      </c>
      <c r="E16" s="6">
        <v>4.25</v>
      </c>
      <c r="F16" s="6">
        <v>16.5</v>
      </c>
      <c r="G16" s="6">
        <v>112.5</v>
      </c>
      <c r="H16" s="1"/>
    </row>
    <row r="17" spans="1:8" ht="33.75" thickBot="1">
      <c r="A17" s="1"/>
      <c r="B17" s="36" t="s">
        <v>91</v>
      </c>
      <c r="C17" s="5">
        <v>20</v>
      </c>
      <c r="D17" s="6">
        <v>3.36</v>
      </c>
      <c r="E17" s="6">
        <v>0.61</v>
      </c>
      <c r="F17" s="6">
        <v>0.06</v>
      </c>
      <c r="G17" s="6">
        <v>19.53</v>
      </c>
      <c r="H17" s="1"/>
    </row>
    <row r="18" spans="1:8" ht="50.25" thickBot="1">
      <c r="A18" s="1"/>
      <c r="B18" s="36" t="s">
        <v>158</v>
      </c>
      <c r="C18" s="5">
        <v>50</v>
      </c>
      <c r="D18" s="6">
        <v>5.7</v>
      </c>
      <c r="E18" s="6">
        <v>9.77</v>
      </c>
      <c r="F18" s="6">
        <v>0.98</v>
      </c>
      <c r="G18" s="6">
        <v>115.65</v>
      </c>
      <c r="H18" s="1"/>
    </row>
    <row r="19" spans="1:8" ht="33.75" thickBot="1">
      <c r="A19" s="1"/>
      <c r="B19" s="36" t="s">
        <v>62</v>
      </c>
      <c r="C19" s="5">
        <v>150</v>
      </c>
      <c r="D19" s="6">
        <v>5.1</v>
      </c>
      <c r="E19" s="6">
        <v>4.35</v>
      </c>
      <c r="F19" s="6">
        <v>30.3</v>
      </c>
      <c r="G19" s="6">
        <v>180</v>
      </c>
      <c r="H19" s="1"/>
    </row>
    <row r="20" spans="1:8" ht="17.25" thickBot="1">
      <c r="A20" s="1"/>
      <c r="B20" s="36" t="s">
        <v>92</v>
      </c>
      <c r="C20" s="5">
        <v>180</v>
      </c>
      <c r="D20" s="6">
        <v>1.26</v>
      </c>
      <c r="E20" s="6">
        <v>0</v>
      </c>
      <c r="F20" s="6">
        <v>21.6</v>
      </c>
      <c r="G20" s="6">
        <v>90</v>
      </c>
      <c r="H20" s="1"/>
    </row>
    <row r="21" spans="1:8" ht="17.25" thickBot="1">
      <c r="A21" s="1"/>
      <c r="B21" s="36" t="s">
        <v>0</v>
      </c>
      <c r="C21" s="5">
        <v>40</v>
      </c>
      <c r="D21" s="6">
        <v>2.72</v>
      </c>
      <c r="E21" s="6">
        <v>0.24</v>
      </c>
      <c r="F21" s="6">
        <v>19.04</v>
      </c>
      <c r="G21" s="6">
        <v>89.6</v>
      </c>
      <c r="H21" s="1"/>
    </row>
    <row r="22" spans="1:8" ht="17.25" thickBot="1">
      <c r="A22" s="1"/>
      <c r="B22" s="29"/>
      <c r="C22" s="5"/>
      <c r="D22" s="6"/>
      <c r="E22" s="6"/>
      <c r="F22" s="6"/>
      <c r="G22" s="6"/>
      <c r="H22" s="1"/>
    </row>
    <row r="23" spans="1:8" ht="17.25" thickBot="1">
      <c r="A23" s="1"/>
      <c r="B23" s="36"/>
      <c r="C23" s="5"/>
      <c r="D23" s="6"/>
      <c r="E23" s="6"/>
      <c r="F23" s="6"/>
      <c r="G23" s="6"/>
      <c r="H23" s="1"/>
    </row>
    <row r="24" spans="1:8" ht="15">
      <c r="A24" s="1"/>
      <c r="B24" s="3" t="s">
        <v>16</v>
      </c>
      <c r="C24" s="1"/>
      <c r="D24" s="1">
        <f>SUM(D15:D23)</f>
        <v>21.029999999999998</v>
      </c>
      <c r="E24" s="1">
        <f>SUM(E15:E23)</f>
        <v>19.3</v>
      </c>
      <c r="F24" s="1">
        <f>SUM(F15:F23)</f>
        <v>89.75999999999999</v>
      </c>
      <c r="G24" s="1">
        <f>SUM(G15:G23)</f>
        <v>617.6800000000001</v>
      </c>
      <c r="H24" s="1"/>
    </row>
    <row r="25" spans="1:8" ht="15">
      <c r="A25" s="1"/>
      <c r="B25" s="3" t="s">
        <v>17</v>
      </c>
      <c r="C25" s="1"/>
      <c r="D25" s="1">
        <v>1</v>
      </c>
      <c r="E25" s="1">
        <f>E24/D24</f>
        <v>0.9177365668093201</v>
      </c>
      <c r="F25" s="1">
        <f>F24/D24</f>
        <v>4.268188302425107</v>
      </c>
      <c r="G25" s="1"/>
      <c r="H25" s="1"/>
    </row>
    <row r="26" spans="1:8" ht="15">
      <c r="A26" s="1"/>
      <c r="B26" s="51" t="s">
        <v>49</v>
      </c>
      <c r="C26" s="52"/>
      <c r="D26" s="52"/>
      <c r="E26" s="52"/>
      <c r="F26" s="53"/>
      <c r="G26" s="38">
        <f>G24*60/G38</f>
        <v>26.53929607218304</v>
      </c>
      <c r="H26" s="1"/>
    </row>
    <row r="27" spans="1:8" ht="15">
      <c r="A27" s="1"/>
      <c r="B27" s="51" t="s">
        <v>50</v>
      </c>
      <c r="C27" s="52"/>
      <c r="D27" s="52"/>
      <c r="E27" s="52"/>
      <c r="F27" s="53"/>
      <c r="G27" s="38">
        <f>G24*70/G38</f>
        <v>30.962512084213543</v>
      </c>
      <c r="H27" s="28" t="s">
        <v>4</v>
      </c>
    </row>
    <row r="28" spans="1:8" ht="15">
      <c r="A28" s="1"/>
      <c r="B28" s="51" t="s">
        <v>19</v>
      </c>
      <c r="C28" s="52"/>
      <c r="D28" s="52"/>
      <c r="E28" s="52"/>
      <c r="F28" s="52"/>
      <c r="G28" s="52"/>
      <c r="H28" s="53"/>
    </row>
    <row r="29" spans="1:8" ht="33.75" thickBot="1">
      <c r="A29" s="1"/>
      <c r="B29" s="36" t="s">
        <v>93</v>
      </c>
      <c r="C29" s="5">
        <v>50</v>
      </c>
      <c r="D29" s="6">
        <v>1.69</v>
      </c>
      <c r="E29" s="6">
        <v>2.24</v>
      </c>
      <c r="F29" s="6">
        <v>13.23</v>
      </c>
      <c r="G29" s="6">
        <v>80.17</v>
      </c>
      <c r="H29" s="1"/>
    </row>
    <row r="30" spans="1:8" ht="33.75" thickBot="1">
      <c r="A30" s="1"/>
      <c r="B30" s="36" t="s">
        <v>3</v>
      </c>
      <c r="C30" s="5">
        <v>200</v>
      </c>
      <c r="D30" s="6">
        <v>1.4</v>
      </c>
      <c r="E30" s="6">
        <v>1</v>
      </c>
      <c r="F30" s="6">
        <v>20.2</v>
      </c>
      <c r="G30" s="6">
        <v>96</v>
      </c>
      <c r="H30" s="1"/>
    </row>
    <row r="31" spans="1:8" ht="15">
      <c r="A31" s="1"/>
      <c r="B31" s="1" t="s">
        <v>94</v>
      </c>
      <c r="C31" s="1">
        <v>40</v>
      </c>
      <c r="D31" s="1">
        <v>0</v>
      </c>
      <c r="E31" s="1">
        <v>0.04</v>
      </c>
      <c r="F31" s="1">
        <v>31.08</v>
      </c>
      <c r="G31" s="1">
        <v>12.8</v>
      </c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3" t="s">
        <v>16</v>
      </c>
      <c r="C34" s="1"/>
      <c r="D34" s="1">
        <f>SUM(D29:D33)</f>
        <v>3.09</v>
      </c>
      <c r="E34" s="1">
        <f>SUM(E29:E33)</f>
        <v>3.2800000000000002</v>
      </c>
      <c r="F34" s="1">
        <f>SUM(F29:F33)</f>
        <v>64.50999999999999</v>
      </c>
      <c r="G34" s="1">
        <f>SUM(G29:G33)</f>
        <v>188.97000000000003</v>
      </c>
      <c r="H34" s="1"/>
    </row>
    <row r="35" spans="1:8" ht="15">
      <c r="A35" s="1"/>
      <c r="B35" s="3" t="s">
        <v>17</v>
      </c>
      <c r="C35" s="1"/>
      <c r="D35" s="1">
        <v>1</v>
      </c>
      <c r="E35" s="1">
        <f>E34/D34</f>
        <v>1.0614886731391586</v>
      </c>
      <c r="F35" s="1">
        <f>F34/D34</f>
        <v>20.87702265372168</v>
      </c>
      <c r="G35" s="1"/>
      <c r="H35" s="1"/>
    </row>
    <row r="36" spans="1:8" ht="15">
      <c r="A36" s="1"/>
      <c r="B36" s="51" t="s">
        <v>49</v>
      </c>
      <c r="C36" s="52"/>
      <c r="D36" s="52"/>
      <c r="E36" s="52"/>
      <c r="F36" s="53"/>
      <c r="G36" s="39">
        <f>G34*60/G38</f>
        <v>8.119302517096925</v>
      </c>
      <c r="H36" s="28" t="s">
        <v>73</v>
      </c>
    </row>
    <row r="37" spans="1:8" ht="15">
      <c r="A37" s="1"/>
      <c r="B37" s="51" t="s">
        <v>50</v>
      </c>
      <c r="C37" s="52"/>
      <c r="D37" s="52"/>
      <c r="E37" s="52"/>
      <c r="F37" s="53"/>
      <c r="G37" s="39">
        <f>G34*70/G38</f>
        <v>9.472519603279746</v>
      </c>
      <c r="H37" s="1"/>
    </row>
    <row r="38" spans="1:8" ht="15">
      <c r="A38" s="1"/>
      <c r="B38" s="3" t="s">
        <v>20</v>
      </c>
      <c r="C38" s="1"/>
      <c r="D38" s="1">
        <f>D10+D24+D34</f>
        <v>41.68000000000001</v>
      </c>
      <c r="E38" s="1">
        <f>E10+E24+E34</f>
        <v>39.67</v>
      </c>
      <c r="F38" s="1">
        <f>F10+F24+F34</f>
        <v>245.28999999999996</v>
      </c>
      <c r="G38" s="1">
        <f>G10+G24+G34</f>
        <v>1396.45</v>
      </c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3" t="s">
        <v>17</v>
      </c>
      <c r="C40" s="1"/>
      <c r="D40" s="1">
        <v>1</v>
      </c>
      <c r="E40" s="1">
        <f>E38/D38</f>
        <v>0.9517754318618041</v>
      </c>
      <c r="F40" s="28">
        <f>F38/D38</f>
        <v>5.88507677543186</v>
      </c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1"/>
      <c r="B42" s="54" t="s">
        <v>22</v>
      </c>
      <c r="C42" s="55"/>
      <c r="D42" s="55"/>
      <c r="E42" s="55"/>
      <c r="F42" s="56"/>
      <c r="G42" s="60">
        <f>G38*100/2000</f>
        <v>69.8225</v>
      </c>
      <c r="H42" s="1"/>
    </row>
    <row r="43" spans="1:8" ht="15">
      <c r="A43" s="1"/>
      <c r="B43" s="57"/>
      <c r="C43" s="58"/>
      <c r="D43" s="58"/>
      <c r="E43" s="58"/>
      <c r="F43" s="59"/>
      <c r="G43" s="61"/>
      <c r="H43" s="1"/>
    </row>
    <row r="44" spans="1:8" ht="15" customHeight="1">
      <c r="A44" s="1"/>
      <c r="B44" s="54" t="s">
        <v>21</v>
      </c>
      <c r="C44" s="55"/>
      <c r="D44" s="55"/>
      <c r="E44" s="55"/>
      <c r="F44" s="56"/>
      <c r="G44" s="60">
        <f>G38*100/2300</f>
        <v>60.71521739130435</v>
      </c>
      <c r="H44" s="1"/>
    </row>
    <row r="45" spans="1:8" ht="15">
      <c r="A45" s="1"/>
      <c r="B45" s="57"/>
      <c r="C45" s="58"/>
      <c r="D45" s="58"/>
      <c r="E45" s="58"/>
      <c r="F45" s="59"/>
      <c r="G45" s="6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51</v>
      </c>
      <c r="C47" s="3"/>
      <c r="D47" s="3"/>
      <c r="E47" s="3"/>
      <c r="F47" s="3"/>
      <c r="G47" s="3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3" t="s">
        <v>52</v>
      </c>
      <c r="C49" s="1"/>
      <c r="D49" s="1">
        <v>4</v>
      </c>
      <c r="E49" s="1">
        <v>9</v>
      </c>
      <c r="F49" s="1">
        <v>4</v>
      </c>
      <c r="G49" s="1"/>
      <c r="H49" s="1"/>
    </row>
    <row r="50" spans="1:8" ht="15">
      <c r="A50" s="1"/>
      <c r="B50" s="3"/>
      <c r="C50" s="1"/>
      <c r="D50" s="1"/>
      <c r="E50" s="1"/>
      <c r="F50" s="1"/>
      <c r="G50" s="1"/>
      <c r="H50" s="1"/>
    </row>
    <row r="51" spans="1:8" ht="15">
      <c r="A51" s="1"/>
      <c r="B51" s="3" t="s">
        <v>53</v>
      </c>
      <c r="C51" s="1"/>
      <c r="D51" s="1">
        <f>D38*D49</f>
        <v>166.72000000000003</v>
      </c>
      <c r="E51" s="1">
        <f>E38*E49</f>
        <v>357.03000000000003</v>
      </c>
      <c r="F51" s="1">
        <f>F38*F49</f>
        <v>981.1599999999999</v>
      </c>
      <c r="G51" s="1"/>
      <c r="H51" s="1"/>
    </row>
    <row r="52" spans="1:8" ht="15">
      <c r="A52" s="1"/>
      <c r="B52" s="3"/>
      <c r="C52" s="1"/>
      <c r="D52" s="1"/>
      <c r="E52" s="1"/>
      <c r="F52" s="1"/>
      <c r="G52" s="1"/>
      <c r="H52" s="1"/>
    </row>
    <row r="53" spans="1:8" ht="15">
      <c r="A53" s="1"/>
      <c r="B53" s="3" t="s">
        <v>54</v>
      </c>
      <c r="C53" s="1"/>
      <c r="D53" s="1">
        <f>D51+E51+F51</f>
        <v>1504.9099999999999</v>
      </c>
      <c r="E53" s="1"/>
      <c r="F53" s="1"/>
      <c r="G53" s="1"/>
      <c r="H53" s="1"/>
    </row>
    <row r="54" spans="1:8" ht="15">
      <c r="A54" s="1"/>
      <c r="B54" s="3"/>
      <c r="C54" s="1"/>
      <c r="D54" s="1"/>
      <c r="E54" s="1"/>
      <c r="F54" s="1"/>
      <c r="G54" s="1"/>
      <c r="H54" s="1"/>
    </row>
    <row r="55" spans="1:8" ht="30">
      <c r="A55" s="1"/>
      <c r="B55" s="4" t="s">
        <v>55</v>
      </c>
      <c r="C55" s="1"/>
      <c r="D55" s="1">
        <f>D51*100/D53</f>
        <v>11.078403359669352</v>
      </c>
      <c r="E55" s="39">
        <f>E51*100/D53</f>
        <v>23.724342319474257</v>
      </c>
      <c r="F55" s="37">
        <f>F51*100/D53</f>
        <v>65.19725432085639</v>
      </c>
      <c r="G55" s="1"/>
      <c r="H55" s="1"/>
    </row>
    <row r="56" spans="1:8" ht="15">
      <c r="A56" s="1"/>
      <c r="B56" s="3"/>
      <c r="C56" s="1"/>
      <c r="D56" s="1"/>
      <c r="E56" s="1"/>
      <c r="F56" s="1"/>
      <c r="G56" s="1"/>
      <c r="H56" s="1"/>
    </row>
    <row r="57" spans="1:8" ht="45">
      <c r="A57" s="1"/>
      <c r="B57" s="4" t="s">
        <v>56</v>
      </c>
      <c r="C57" s="1"/>
      <c r="D57" s="3" t="s">
        <v>57</v>
      </c>
      <c r="E57" s="3" t="s">
        <v>58</v>
      </c>
      <c r="F57" s="3" t="s">
        <v>59</v>
      </c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</sheetData>
  <sheetProtection/>
  <mergeCells count="14">
    <mergeCell ref="B36:F36"/>
    <mergeCell ref="B37:F37"/>
    <mergeCell ref="B42:F43"/>
    <mergeCell ref="G42:G43"/>
    <mergeCell ref="B2:H2"/>
    <mergeCell ref="B3:H3"/>
    <mergeCell ref="B14:H14"/>
    <mergeCell ref="B28:H28"/>
    <mergeCell ref="B44:F45"/>
    <mergeCell ref="G44:G45"/>
    <mergeCell ref="B12:F12"/>
    <mergeCell ref="B13:F13"/>
    <mergeCell ref="B26:F26"/>
    <mergeCell ref="B27:F2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53"/>
  <sheetViews>
    <sheetView zoomScalePageLayoutView="0" workbookViewId="0" topLeftCell="A40">
      <selection activeCell="C4" sqref="C4"/>
    </sheetView>
  </sheetViews>
  <sheetFormatPr defaultColWidth="9.140625" defaultRowHeight="15"/>
  <cols>
    <col min="2" max="2" width="27.140625" style="0" customWidth="1"/>
    <col min="3" max="3" width="12.7109375" style="0" bestFit="1" customWidth="1"/>
    <col min="8" max="8" width="16.140625" style="0" customWidth="1"/>
  </cols>
  <sheetData>
    <row r="1" spans="1:8" ht="60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31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33.75" thickBot="1">
      <c r="A4" s="1"/>
      <c r="B4" s="36" t="s">
        <v>167</v>
      </c>
      <c r="C4" s="12">
        <v>200</v>
      </c>
      <c r="D4" s="6">
        <v>5.78</v>
      </c>
      <c r="E4" s="6">
        <v>10.46</v>
      </c>
      <c r="F4" s="6">
        <v>35.48</v>
      </c>
      <c r="G4" s="6">
        <v>262.28</v>
      </c>
      <c r="H4" s="1"/>
    </row>
    <row r="5" spans="1:8" ht="17.25" thickBot="1">
      <c r="A5" s="1"/>
      <c r="B5" s="36" t="s">
        <v>5</v>
      </c>
      <c r="C5" s="12">
        <v>50</v>
      </c>
      <c r="D5" s="6">
        <v>7.15</v>
      </c>
      <c r="E5" s="6">
        <v>9.9</v>
      </c>
      <c r="F5" s="6">
        <v>12.15</v>
      </c>
      <c r="G5" s="6">
        <v>166</v>
      </c>
      <c r="H5" s="1"/>
    </row>
    <row r="6" spans="1:8" ht="17.25" thickBot="1">
      <c r="A6" s="1"/>
      <c r="B6" s="29" t="s">
        <v>111</v>
      </c>
      <c r="C6" s="34">
        <v>200</v>
      </c>
      <c r="D6" s="6">
        <v>0.12</v>
      </c>
      <c r="E6" s="6">
        <v>0</v>
      </c>
      <c r="F6" s="6">
        <v>24</v>
      </c>
      <c r="G6" s="6">
        <v>96</v>
      </c>
      <c r="H6" s="1"/>
    </row>
    <row r="7" spans="1:8" ht="17.25" thickBot="1">
      <c r="A7" s="1"/>
      <c r="B7" s="29"/>
      <c r="C7" s="5"/>
      <c r="D7" s="6"/>
      <c r="E7" s="6"/>
      <c r="F7" s="6"/>
      <c r="G7" s="6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3" t="s">
        <v>16</v>
      </c>
      <c r="C9" s="1"/>
      <c r="D9" s="1">
        <f>SUM(D4:D8)</f>
        <v>13.049999999999999</v>
      </c>
      <c r="E9" s="1">
        <f>SUM(E4:E8)</f>
        <v>20.36</v>
      </c>
      <c r="F9" s="1">
        <f>SUM(F4:F8)</f>
        <v>71.63</v>
      </c>
      <c r="G9" s="1">
        <f>SUM(G4:G8)</f>
        <v>524.28</v>
      </c>
      <c r="H9" s="1"/>
    </row>
    <row r="10" spans="1:8" ht="15">
      <c r="A10" s="1"/>
      <c r="B10" s="3" t="s">
        <v>17</v>
      </c>
      <c r="C10" s="1"/>
      <c r="D10" s="1">
        <v>1</v>
      </c>
      <c r="E10" s="1">
        <f>E9/D9</f>
        <v>1.560153256704981</v>
      </c>
      <c r="F10" s="1">
        <f>F9/D9</f>
        <v>5.488888888888889</v>
      </c>
      <c r="G10" s="1"/>
      <c r="H10" s="1"/>
    </row>
    <row r="11" spans="1:8" ht="15">
      <c r="A11" s="1"/>
      <c r="B11" s="51" t="s">
        <v>49</v>
      </c>
      <c r="C11" s="52"/>
      <c r="D11" s="52"/>
      <c r="E11" s="52"/>
      <c r="F11" s="53"/>
      <c r="G11" s="38">
        <f>G9*60/G38</f>
        <v>19.263196570728716</v>
      </c>
      <c r="H11" s="28" t="s">
        <v>72</v>
      </c>
    </row>
    <row r="12" spans="1:8" ht="15">
      <c r="A12" s="1"/>
      <c r="B12" s="51" t="s">
        <v>50</v>
      </c>
      <c r="C12" s="52"/>
      <c r="D12" s="52"/>
      <c r="E12" s="52"/>
      <c r="F12" s="53"/>
      <c r="G12" s="38">
        <f>G9*70/G38</f>
        <v>22.473729332516836</v>
      </c>
      <c r="H12" s="1"/>
    </row>
    <row r="13" spans="1:8" ht="15">
      <c r="A13" s="1"/>
      <c r="B13" s="51" t="s">
        <v>18</v>
      </c>
      <c r="C13" s="62"/>
      <c r="D13" s="62"/>
      <c r="E13" s="62"/>
      <c r="F13" s="62"/>
      <c r="G13" s="62"/>
      <c r="H13" s="63"/>
    </row>
    <row r="14" spans="1:8" ht="33.75" thickBot="1">
      <c r="A14" s="1"/>
      <c r="B14" s="36" t="s">
        <v>153</v>
      </c>
      <c r="C14" s="26">
        <v>100</v>
      </c>
      <c r="D14" s="27">
        <v>1.2</v>
      </c>
      <c r="E14" s="27">
        <v>10.1</v>
      </c>
      <c r="F14" s="27">
        <v>6.4</v>
      </c>
      <c r="G14" s="27">
        <v>121</v>
      </c>
      <c r="H14" s="1"/>
    </row>
    <row r="15" spans="1:8" ht="50.25" thickBot="1">
      <c r="A15" s="1"/>
      <c r="B15" s="36" t="s">
        <v>154</v>
      </c>
      <c r="C15" s="12" t="s">
        <v>100</v>
      </c>
      <c r="D15" s="6">
        <v>6.76</v>
      </c>
      <c r="E15" s="6">
        <v>7.66</v>
      </c>
      <c r="F15" s="6">
        <v>14.3</v>
      </c>
      <c r="G15" s="6">
        <v>153.98</v>
      </c>
      <c r="H15" s="1"/>
    </row>
    <row r="16" spans="1:8" ht="17.25" thickBot="1">
      <c r="A16" s="1"/>
      <c r="B16" s="36" t="s">
        <v>155</v>
      </c>
      <c r="C16" s="17">
        <v>80</v>
      </c>
      <c r="D16" s="18">
        <v>10.24</v>
      </c>
      <c r="E16" s="18">
        <v>10.64</v>
      </c>
      <c r="F16" s="18">
        <v>2.8</v>
      </c>
      <c r="G16" s="18">
        <v>148</v>
      </c>
      <c r="H16" s="1"/>
    </row>
    <row r="17" spans="1:8" ht="17.25" thickBot="1">
      <c r="A17" s="1"/>
      <c r="B17" s="36" t="s">
        <v>102</v>
      </c>
      <c r="C17" s="17">
        <v>150</v>
      </c>
      <c r="D17" s="18">
        <v>3.15</v>
      </c>
      <c r="E17" s="18">
        <v>4.95</v>
      </c>
      <c r="F17" s="18">
        <v>20.4</v>
      </c>
      <c r="G17" s="18">
        <v>138</v>
      </c>
      <c r="H17" s="1"/>
    </row>
    <row r="18" spans="1:8" ht="17.25" thickBot="1">
      <c r="A18" s="1"/>
      <c r="B18" s="36" t="s">
        <v>85</v>
      </c>
      <c r="C18" s="5">
        <v>200</v>
      </c>
      <c r="D18" s="6">
        <v>0.2</v>
      </c>
      <c r="E18" s="6">
        <v>0.2</v>
      </c>
      <c r="F18" s="6">
        <v>21.8</v>
      </c>
      <c r="G18" s="6">
        <v>88</v>
      </c>
      <c r="H18" s="1"/>
    </row>
    <row r="19" spans="1:8" ht="17.25" thickBot="1">
      <c r="A19" s="1"/>
      <c r="B19" s="29" t="s">
        <v>0</v>
      </c>
      <c r="C19" s="5">
        <v>40</v>
      </c>
      <c r="D19" s="6">
        <v>2.72</v>
      </c>
      <c r="E19" s="6">
        <v>0.24</v>
      </c>
      <c r="F19" s="6">
        <v>19.04</v>
      </c>
      <c r="G19" s="6">
        <v>89.6</v>
      </c>
      <c r="H19" s="1"/>
    </row>
    <row r="20" spans="1:8" ht="17.25" thickBot="1">
      <c r="A20" s="1"/>
      <c r="B20" s="29"/>
      <c r="C20" s="5"/>
      <c r="D20" s="13"/>
      <c r="E20" s="13"/>
      <c r="F20" s="13"/>
      <c r="G20" s="13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3" t="s">
        <v>16</v>
      </c>
      <c r="C23" s="1"/>
      <c r="D23" s="1">
        <f>SUM(D14:D22)</f>
        <v>24.269999999999996</v>
      </c>
      <c r="E23" s="1">
        <f>SUM(E14:E22)</f>
        <v>33.790000000000006</v>
      </c>
      <c r="F23" s="1">
        <f>SUM(F14:F22)</f>
        <v>84.74000000000001</v>
      </c>
      <c r="G23" s="1">
        <f>SUM(G14:G22)</f>
        <v>738.58</v>
      </c>
      <c r="H23" s="1"/>
    </row>
    <row r="24" spans="1:8" ht="15">
      <c r="A24" s="1"/>
      <c r="B24" s="3" t="s">
        <v>17</v>
      </c>
      <c r="C24" s="1"/>
      <c r="D24" s="1">
        <v>1</v>
      </c>
      <c r="E24" s="1">
        <f>E23/D23</f>
        <v>1.3922538112896585</v>
      </c>
      <c r="F24" s="1">
        <f>F23/D23</f>
        <v>3.491553358055213</v>
      </c>
      <c r="G24" s="1"/>
      <c r="H24" s="1"/>
    </row>
    <row r="25" spans="1:8" ht="15">
      <c r="A25" s="1"/>
      <c r="B25" s="51" t="s">
        <v>49</v>
      </c>
      <c r="C25" s="52"/>
      <c r="D25" s="52"/>
      <c r="E25" s="52"/>
      <c r="F25" s="53"/>
      <c r="G25" s="38">
        <f>G23*60/G38</f>
        <v>27.137048377219838</v>
      </c>
      <c r="H25" s="28" t="s">
        <v>74</v>
      </c>
    </row>
    <row r="26" spans="1:8" ht="15">
      <c r="A26" s="1"/>
      <c r="B26" s="51" t="s">
        <v>50</v>
      </c>
      <c r="C26" s="52"/>
      <c r="D26" s="52"/>
      <c r="E26" s="52"/>
      <c r="F26" s="53"/>
      <c r="G26" s="38">
        <f>G23*70/G38</f>
        <v>31.659889773423146</v>
      </c>
      <c r="H26" s="1"/>
    </row>
    <row r="27" spans="1:8" ht="15">
      <c r="A27" s="1"/>
      <c r="B27" s="51" t="s">
        <v>19</v>
      </c>
      <c r="C27" s="62"/>
      <c r="D27" s="62"/>
      <c r="E27" s="62"/>
      <c r="F27" s="62"/>
      <c r="G27" s="62"/>
      <c r="H27" s="63"/>
    </row>
    <row r="28" spans="1:8" ht="17.25" thickBot="1">
      <c r="A28" s="1"/>
      <c r="B28" s="36" t="s">
        <v>156</v>
      </c>
      <c r="C28" s="5">
        <v>100</v>
      </c>
      <c r="D28" s="6">
        <v>7.2</v>
      </c>
      <c r="E28" s="6">
        <v>6.4</v>
      </c>
      <c r="F28" s="6">
        <v>33.6</v>
      </c>
      <c r="G28" s="6">
        <v>220</v>
      </c>
      <c r="H28" s="1"/>
    </row>
    <row r="29" spans="1:8" ht="17.25" thickBot="1">
      <c r="A29" s="1"/>
      <c r="B29" s="36" t="s">
        <v>103</v>
      </c>
      <c r="C29" s="12">
        <v>180</v>
      </c>
      <c r="D29" s="6">
        <v>6.57</v>
      </c>
      <c r="E29" s="6">
        <v>2.38</v>
      </c>
      <c r="F29" s="6">
        <v>9.56</v>
      </c>
      <c r="G29" s="6">
        <v>92.34</v>
      </c>
      <c r="H29" s="1"/>
    </row>
    <row r="30" spans="1:8" ht="33.75" thickBot="1">
      <c r="A30" s="1"/>
      <c r="B30" s="30" t="s">
        <v>128</v>
      </c>
      <c r="C30" s="20">
        <v>100</v>
      </c>
      <c r="D30" s="21">
        <v>0.3</v>
      </c>
      <c r="E30" s="21">
        <v>0.4</v>
      </c>
      <c r="F30" s="21">
        <v>12.9</v>
      </c>
      <c r="G30" s="21">
        <v>57.8</v>
      </c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3" t="s">
        <v>16</v>
      </c>
      <c r="C34" s="1"/>
      <c r="D34" s="1">
        <f>SUM(D28:D33)</f>
        <v>14.07</v>
      </c>
      <c r="E34" s="1">
        <f>SUM(E28:E33)</f>
        <v>9.180000000000001</v>
      </c>
      <c r="F34" s="1">
        <f>SUM(F28:F33)</f>
        <v>56.06</v>
      </c>
      <c r="G34" s="1">
        <f>SUM(G28:G33)</f>
        <v>370.14000000000004</v>
      </c>
      <c r="H34" s="1"/>
    </row>
    <row r="35" spans="1:8" ht="15">
      <c r="A35" s="1"/>
      <c r="B35" s="3" t="s">
        <v>17</v>
      </c>
      <c r="C35" s="1"/>
      <c r="D35" s="1">
        <v>1</v>
      </c>
      <c r="E35" s="1">
        <f>E34/D34</f>
        <v>0.6524520255863541</v>
      </c>
      <c r="F35" s="1">
        <f>F34/D34</f>
        <v>3.984363894811656</v>
      </c>
      <c r="G35" s="1"/>
      <c r="H35" s="1"/>
    </row>
    <row r="36" spans="1:8" ht="15">
      <c r="A36" s="1"/>
      <c r="B36" s="51" t="s">
        <v>49</v>
      </c>
      <c r="C36" s="52"/>
      <c r="D36" s="52"/>
      <c r="E36" s="52"/>
      <c r="F36" s="53"/>
      <c r="G36" s="38">
        <f>G34*60/G38</f>
        <v>13.599755052051439</v>
      </c>
      <c r="H36" s="28" t="s">
        <v>73</v>
      </c>
    </row>
    <row r="37" spans="1:8" ht="15">
      <c r="A37" s="1"/>
      <c r="B37" s="51" t="s">
        <v>50</v>
      </c>
      <c r="C37" s="52"/>
      <c r="D37" s="52"/>
      <c r="E37" s="52"/>
      <c r="F37" s="53"/>
      <c r="G37" s="38">
        <f>G34*70/G38</f>
        <v>15.866380894060011</v>
      </c>
      <c r="H37" s="1"/>
    </row>
    <row r="38" spans="1:8" ht="15">
      <c r="A38" s="1"/>
      <c r="B38" s="3" t="s">
        <v>20</v>
      </c>
      <c r="C38" s="1"/>
      <c r="D38" s="1">
        <f>D9+D23+D34</f>
        <v>51.38999999999999</v>
      </c>
      <c r="E38" s="1">
        <f>E9+E23+E34</f>
        <v>63.330000000000005</v>
      </c>
      <c r="F38" s="1">
        <f>F9+F23+F34</f>
        <v>212.43</v>
      </c>
      <c r="G38" s="1">
        <f>G9+G23+G34</f>
        <v>1633.0000000000002</v>
      </c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3" t="s">
        <v>17</v>
      </c>
      <c r="C40" s="1"/>
      <c r="D40" s="1">
        <v>1</v>
      </c>
      <c r="E40" s="1">
        <f>E38/D38</f>
        <v>1.2323409223584358</v>
      </c>
      <c r="F40" s="28">
        <f>F38/D38</f>
        <v>4.133683596030357</v>
      </c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1"/>
      <c r="B42" s="54" t="s">
        <v>22</v>
      </c>
      <c r="C42" s="55"/>
      <c r="D42" s="55"/>
      <c r="E42" s="55"/>
      <c r="F42" s="56"/>
      <c r="G42" s="60">
        <f>G38*100/2000</f>
        <v>81.65000000000002</v>
      </c>
      <c r="H42" s="1"/>
    </row>
    <row r="43" spans="1:8" ht="15">
      <c r="A43" s="1"/>
      <c r="B43" s="57"/>
      <c r="C43" s="58"/>
      <c r="D43" s="58"/>
      <c r="E43" s="58"/>
      <c r="F43" s="59"/>
      <c r="G43" s="61"/>
      <c r="H43" s="1"/>
    </row>
    <row r="44" spans="1:8" ht="15" customHeight="1">
      <c r="A44" s="1"/>
      <c r="B44" s="54" t="s">
        <v>21</v>
      </c>
      <c r="C44" s="55"/>
      <c r="D44" s="55"/>
      <c r="E44" s="55"/>
      <c r="F44" s="56"/>
      <c r="G44" s="60">
        <f>G38*100/2300</f>
        <v>71.00000000000001</v>
      </c>
      <c r="H44" s="1"/>
    </row>
    <row r="45" spans="1:8" ht="15">
      <c r="A45" s="1"/>
      <c r="B45" s="57"/>
      <c r="C45" s="58"/>
      <c r="D45" s="58"/>
      <c r="E45" s="58"/>
      <c r="F45" s="59"/>
      <c r="G45" s="61"/>
      <c r="H45" s="1"/>
    </row>
    <row r="46" spans="1:8" ht="15">
      <c r="A46" s="1"/>
      <c r="B46" s="3" t="s">
        <v>51</v>
      </c>
      <c r="C46" s="3"/>
      <c r="D46" s="3"/>
      <c r="E46" s="3"/>
      <c r="F46" s="3"/>
      <c r="G46" s="3"/>
      <c r="H46" s="1"/>
    </row>
    <row r="47" spans="1:8" ht="15">
      <c r="A47" s="1"/>
      <c r="B47" s="3" t="s">
        <v>52</v>
      </c>
      <c r="C47" s="1"/>
      <c r="D47" s="1">
        <v>4</v>
      </c>
      <c r="E47" s="1">
        <v>9</v>
      </c>
      <c r="F47" s="1">
        <v>4</v>
      </c>
      <c r="G47" s="1"/>
      <c r="H47" s="1"/>
    </row>
    <row r="48" spans="2:8" ht="15">
      <c r="B48" s="3" t="s">
        <v>53</v>
      </c>
      <c r="C48" s="1"/>
      <c r="D48" s="1">
        <f>D38*D47</f>
        <v>205.55999999999997</v>
      </c>
      <c r="E48" s="1">
        <f>E38*E47</f>
        <v>569.97</v>
      </c>
      <c r="F48" s="1">
        <f>F38*F47</f>
        <v>849.72</v>
      </c>
      <c r="G48" s="1"/>
      <c r="H48" s="1"/>
    </row>
    <row r="49" spans="2:8" ht="15">
      <c r="B49" s="3" t="s">
        <v>54</v>
      </c>
      <c r="C49" s="1"/>
      <c r="D49" s="1">
        <f>D48+E48+F48</f>
        <v>1625.25</v>
      </c>
      <c r="E49" s="1"/>
      <c r="F49" s="1"/>
      <c r="G49" s="1"/>
      <c r="H49" s="1"/>
    </row>
    <row r="50" spans="2:8" ht="15">
      <c r="B50" s="3"/>
      <c r="C50" s="1"/>
      <c r="D50" s="1"/>
      <c r="E50" s="1"/>
      <c r="F50" s="1"/>
      <c r="G50" s="1"/>
      <c r="H50" s="1"/>
    </row>
    <row r="51" spans="2:8" ht="30">
      <c r="B51" s="4" t="s">
        <v>55</v>
      </c>
      <c r="C51" s="1"/>
      <c r="D51" s="1">
        <f>D48*100/D49</f>
        <v>12.647900323027224</v>
      </c>
      <c r="E51" s="39">
        <f>E48*100/D49</f>
        <v>35.06968158744809</v>
      </c>
      <c r="F51" s="39">
        <f>F48*100/D49</f>
        <v>52.28241808952469</v>
      </c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45">
      <c r="B53" s="4" t="s">
        <v>56</v>
      </c>
      <c r="C53" s="1"/>
      <c r="D53" s="3" t="s">
        <v>57</v>
      </c>
      <c r="E53" s="3" t="s">
        <v>58</v>
      </c>
      <c r="F53" s="3" t="s">
        <v>59</v>
      </c>
      <c r="G53" s="1"/>
      <c r="H53" s="1"/>
    </row>
  </sheetData>
  <sheetProtection/>
  <mergeCells count="14">
    <mergeCell ref="B25:F25"/>
    <mergeCell ref="B2:H2"/>
    <mergeCell ref="B3:H3"/>
    <mergeCell ref="B11:F11"/>
    <mergeCell ref="B12:F12"/>
    <mergeCell ref="B13:H13"/>
    <mergeCell ref="B44:F45"/>
    <mergeCell ref="G44:G45"/>
    <mergeCell ref="B26:F26"/>
    <mergeCell ref="B27:H27"/>
    <mergeCell ref="B36:F36"/>
    <mergeCell ref="B37:F37"/>
    <mergeCell ref="B42:F43"/>
    <mergeCell ref="G42:G4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G12" sqref="G12"/>
    </sheetView>
  </sheetViews>
  <sheetFormatPr defaultColWidth="9.140625" defaultRowHeight="15"/>
  <cols>
    <col min="2" max="2" width="24.7109375" style="0" customWidth="1"/>
    <col min="8" max="8" width="14.140625" style="0" customWidth="1"/>
  </cols>
  <sheetData>
    <row r="1" spans="1:8" ht="15">
      <c r="A1" s="64" t="s">
        <v>83</v>
      </c>
      <c r="B1" s="65"/>
      <c r="C1" s="65"/>
      <c r="D1" s="65"/>
      <c r="E1" s="65"/>
      <c r="F1" s="65"/>
      <c r="G1" s="65"/>
      <c r="H1" s="66"/>
    </row>
    <row r="2" spans="1:8" ht="15">
      <c r="A2" s="67"/>
      <c r="B2" s="68"/>
      <c r="C2" s="68"/>
      <c r="D2" s="68"/>
      <c r="E2" s="68"/>
      <c r="F2" s="68"/>
      <c r="G2" s="68"/>
      <c r="H2" s="69"/>
    </row>
    <row r="3" spans="1:8" ht="60">
      <c r="A3" s="1"/>
      <c r="B3" s="1" t="s">
        <v>6</v>
      </c>
      <c r="C3" s="2"/>
      <c r="D3" s="1" t="s">
        <v>8</v>
      </c>
      <c r="E3" s="1" t="s">
        <v>9</v>
      </c>
      <c r="F3" s="1" t="s">
        <v>10</v>
      </c>
      <c r="G3" s="2" t="s">
        <v>11</v>
      </c>
      <c r="H3" s="2" t="s">
        <v>12</v>
      </c>
    </row>
    <row r="4" spans="1:8" ht="16.5">
      <c r="A4" s="1"/>
      <c r="B4" s="3" t="s">
        <v>32</v>
      </c>
      <c r="C4" s="1"/>
      <c r="D4" s="31">
        <v>41.68</v>
      </c>
      <c r="E4" s="46">
        <v>39.67</v>
      </c>
      <c r="F4" s="31">
        <v>245.29</v>
      </c>
      <c r="G4" s="32">
        <v>1396.45</v>
      </c>
      <c r="H4" s="1"/>
    </row>
    <row r="5" spans="1:8" ht="16.5">
      <c r="A5" s="1"/>
      <c r="B5" s="3" t="s">
        <v>33</v>
      </c>
      <c r="C5" s="1"/>
      <c r="D5" s="31">
        <v>48.18</v>
      </c>
      <c r="E5" s="31">
        <v>54.26</v>
      </c>
      <c r="F5" s="31">
        <v>176.51</v>
      </c>
      <c r="G5" s="32">
        <v>1383.7</v>
      </c>
      <c r="H5" s="1"/>
    </row>
    <row r="6" spans="1:8" ht="16.5">
      <c r="A6" s="1"/>
      <c r="B6" s="3" t="s">
        <v>34</v>
      </c>
      <c r="C6" s="1"/>
      <c r="D6" s="31">
        <v>67.22</v>
      </c>
      <c r="E6" s="31">
        <v>58.85</v>
      </c>
      <c r="F6" s="31">
        <v>189.13</v>
      </c>
      <c r="G6" s="32">
        <v>1710.9</v>
      </c>
      <c r="H6" s="1"/>
    </row>
    <row r="7" spans="1:8" ht="16.5">
      <c r="A7" s="1"/>
      <c r="B7" s="3" t="s">
        <v>35</v>
      </c>
      <c r="C7" s="1"/>
      <c r="D7" s="31">
        <v>47.16</v>
      </c>
      <c r="E7" s="31">
        <v>68.72</v>
      </c>
      <c r="F7" s="31">
        <v>198.57</v>
      </c>
      <c r="G7" s="42">
        <v>1600.7</v>
      </c>
      <c r="H7" s="1"/>
    </row>
    <row r="8" spans="1:8" ht="16.5">
      <c r="A8" s="1"/>
      <c r="B8" s="3" t="s">
        <v>36</v>
      </c>
      <c r="C8" s="1"/>
      <c r="D8" s="31">
        <v>57.13</v>
      </c>
      <c r="E8" s="31">
        <v>65.72</v>
      </c>
      <c r="F8" s="41">
        <v>203.63</v>
      </c>
      <c r="G8" s="32">
        <v>1639.33</v>
      </c>
      <c r="H8" s="1"/>
    </row>
    <row r="9" spans="1:8" ht="16.5">
      <c r="A9" s="1"/>
      <c r="B9" s="3" t="s">
        <v>37</v>
      </c>
      <c r="C9" s="1"/>
      <c r="D9" s="41">
        <v>49.84</v>
      </c>
      <c r="E9" s="31">
        <v>50.69</v>
      </c>
      <c r="F9" s="31">
        <v>225.24</v>
      </c>
      <c r="G9" s="42">
        <v>1717.7</v>
      </c>
      <c r="H9" s="1"/>
    </row>
    <row r="10" spans="1:8" ht="16.5">
      <c r="A10" s="1"/>
      <c r="B10" s="3" t="s">
        <v>38</v>
      </c>
      <c r="C10" s="1"/>
      <c r="D10" s="31">
        <v>44.88</v>
      </c>
      <c r="E10" s="41">
        <v>52.89</v>
      </c>
      <c r="F10" s="31">
        <v>198.76</v>
      </c>
      <c r="G10" s="32">
        <v>1573.08</v>
      </c>
      <c r="H10" s="1"/>
    </row>
    <row r="11" spans="1:8" ht="16.5">
      <c r="A11" s="1"/>
      <c r="B11" s="3" t="s">
        <v>39</v>
      </c>
      <c r="C11" s="1"/>
      <c r="D11" s="31">
        <v>57.41</v>
      </c>
      <c r="E11" s="31">
        <v>59.08</v>
      </c>
      <c r="F11" s="31">
        <v>194.1</v>
      </c>
      <c r="G11" s="32">
        <v>1541.25</v>
      </c>
      <c r="H11" s="1"/>
    </row>
    <row r="12" spans="1:8" ht="16.5">
      <c r="A12" s="1"/>
      <c r="B12" s="3" t="s">
        <v>40</v>
      </c>
      <c r="C12" s="1"/>
      <c r="D12" s="41">
        <v>50.78</v>
      </c>
      <c r="E12" s="31">
        <v>63.49</v>
      </c>
      <c r="F12" s="31">
        <v>241.4</v>
      </c>
      <c r="G12" s="32">
        <v>1710.84</v>
      </c>
      <c r="H12" s="1"/>
    </row>
    <row r="13" spans="1:8" ht="16.5">
      <c r="A13" s="1"/>
      <c r="B13" s="3" t="s">
        <v>41</v>
      </c>
      <c r="C13" s="1"/>
      <c r="D13" s="31">
        <v>51.39</v>
      </c>
      <c r="E13" s="31">
        <v>63.33</v>
      </c>
      <c r="F13" s="41">
        <v>212.43</v>
      </c>
      <c r="G13" s="32">
        <v>1633</v>
      </c>
      <c r="H13" s="1"/>
    </row>
    <row r="14" spans="1:8" ht="15">
      <c r="A14" s="1"/>
      <c r="B14" s="3" t="s">
        <v>42</v>
      </c>
      <c r="C14" s="1"/>
      <c r="D14" s="1"/>
      <c r="E14" s="1"/>
      <c r="F14" s="1"/>
      <c r="G14" s="1"/>
      <c r="H14" s="1"/>
    </row>
    <row r="15" spans="1:8" ht="15">
      <c r="A15" s="1"/>
      <c r="B15" s="3" t="s">
        <v>43</v>
      </c>
      <c r="C15" s="1"/>
      <c r="D15" s="1"/>
      <c r="E15" s="1"/>
      <c r="F15" s="1"/>
      <c r="G15" s="1"/>
      <c r="H15" s="1"/>
    </row>
    <row r="16" spans="1:8" ht="15">
      <c r="A16" s="1"/>
      <c r="B16" s="3" t="s">
        <v>44</v>
      </c>
      <c r="C16" s="1"/>
      <c r="D16" s="1"/>
      <c r="E16" s="1"/>
      <c r="F16" s="1"/>
      <c r="G16" s="1"/>
      <c r="H16" s="1"/>
    </row>
    <row r="17" spans="1:8" ht="15">
      <c r="A17" s="1"/>
      <c r="B17" s="3" t="s">
        <v>45</v>
      </c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 t="s">
        <v>48</v>
      </c>
      <c r="C19" s="1"/>
      <c r="D19" s="1">
        <f>SUM(D4:D17)</f>
        <v>515.67</v>
      </c>
      <c r="E19" s="1">
        <f>SUM(E4:E17)</f>
        <v>576.7</v>
      </c>
      <c r="F19" s="1">
        <f>SUM(F4:F17)</f>
        <v>2085.06</v>
      </c>
      <c r="G19" s="1">
        <f>SUM(G4:G17)</f>
        <v>15906.95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3" t="s">
        <v>46</v>
      </c>
      <c r="C21" s="1"/>
      <c r="D21" s="70">
        <f>D19/D24</f>
        <v>51.56699999999999</v>
      </c>
      <c r="E21" s="70">
        <f>E19/E24</f>
        <v>57.67</v>
      </c>
      <c r="F21" s="70">
        <f>F19/F24</f>
        <v>208.506</v>
      </c>
      <c r="G21" s="70">
        <f>G19/G24</f>
        <v>1590.6950000000002</v>
      </c>
      <c r="H21" s="1"/>
    </row>
    <row r="22" spans="1:8" ht="15">
      <c r="A22" s="1"/>
      <c r="B22" s="1"/>
      <c r="C22" s="1"/>
      <c r="D22" s="71"/>
      <c r="E22" s="71"/>
      <c r="F22" s="71"/>
      <c r="G22" s="71"/>
      <c r="H22" s="1"/>
    </row>
    <row r="23" spans="1:8" ht="15">
      <c r="A23" s="1"/>
      <c r="B23" s="1"/>
      <c r="C23" s="28" t="s">
        <v>79</v>
      </c>
      <c r="D23" s="28" t="s">
        <v>76</v>
      </c>
      <c r="E23" s="28" t="s">
        <v>77</v>
      </c>
      <c r="F23" s="28" t="s">
        <v>78</v>
      </c>
      <c r="G23" s="28" t="s">
        <v>75</v>
      </c>
      <c r="H23" s="1"/>
    </row>
    <row r="24" spans="1:8" ht="15">
      <c r="A24" s="1"/>
      <c r="B24" s="3" t="s">
        <v>60</v>
      </c>
      <c r="C24" s="1"/>
      <c r="D24" s="1">
        <v>10</v>
      </c>
      <c r="E24" s="1">
        <v>10</v>
      </c>
      <c r="F24" s="1">
        <v>10</v>
      </c>
      <c r="G24" s="1">
        <v>10</v>
      </c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17</v>
      </c>
      <c r="C26" s="1"/>
      <c r="D26" s="1">
        <v>1</v>
      </c>
      <c r="E26" s="1">
        <f>E21/D21</f>
        <v>1.11835088331685</v>
      </c>
      <c r="F26" s="1">
        <f>F21/D21</f>
        <v>4.043399848740474</v>
      </c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3" t="s">
        <v>51</v>
      </c>
      <c r="C28" s="3"/>
      <c r="D28" s="3"/>
      <c r="E28" s="3"/>
      <c r="F28" s="3"/>
      <c r="G28" s="3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3" t="s">
        <v>52</v>
      </c>
      <c r="C30" s="1"/>
      <c r="D30" s="1">
        <v>4</v>
      </c>
      <c r="E30" s="1">
        <v>9</v>
      </c>
      <c r="F30" s="1">
        <v>4</v>
      </c>
      <c r="G30" s="1"/>
      <c r="H30" s="1"/>
    </row>
    <row r="31" spans="1:8" ht="15">
      <c r="A31" s="1"/>
      <c r="B31" s="3"/>
      <c r="C31" s="1"/>
      <c r="D31" s="1"/>
      <c r="E31" s="1"/>
      <c r="F31" s="1"/>
      <c r="G31" s="1"/>
      <c r="H31" s="1"/>
    </row>
    <row r="32" spans="2:8" ht="15">
      <c r="B32" s="3" t="s">
        <v>53</v>
      </c>
      <c r="C32" s="1"/>
      <c r="D32" s="1">
        <f>D19*D30</f>
        <v>2062.68</v>
      </c>
      <c r="E32" s="1">
        <f>E19*E30</f>
        <v>5190.3</v>
      </c>
      <c r="F32" s="1">
        <f>F19*F30</f>
        <v>8340.24</v>
      </c>
      <c r="G32" s="1"/>
      <c r="H32" s="1"/>
    </row>
    <row r="33" spans="2:8" ht="15">
      <c r="B33" s="3"/>
      <c r="C33" s="1"/>
      <c r="D33" s="1"/>
      <c r="E33" s="1"/>
      <c r="F33" s="1"/>
      <c r="G33" s="1"/>
      <c r="H33" s="1"/>
    </row>
    <row r="34" spans="2:8" ht="15">
      <c r="B34" s="3" t="s">
        <v>54</v>
      </c>
      <c r="C34" s="1"/>
      <c r="D34" s="1">
        <f>D32+E32+F32</f>
        <v>15593.22</v>
      </c>
      <c r="E34" s="1"/>
      <c r="F34" s="1"/>
      <c r="G34" s="1"/>
      <c r="H34" s="1"/>
    </row>
    <row r="35" spans="2:8" ht="15">
      <c r="B35" s="3"/>
      <c r="C35" s="1"/>
      <c r="D35" s="1"/>
      <c r="E35" s="1"/>
      <c r="F35" s="1"/>
      <c r="G35" s="1"/>
      <c r="H35" s="1"/>
    </row>
    <row r="36" spans="2:7" ht="30">
      <c r="B36" s="4" t="s">
        <v>55</v>
      </c>
      <c r="C36" s="1"/>
      <c r="D36" s="38">
        <f>D32*100/D34</f>
        <v>13.228056809305581</v>
      </c>
      <c r="E36" s="38">
        <f>E32*100/D34</f>
        <v>33.28562028881783</v>
      </c>
      <c r="F36" s="38">
        <f>F32*100/D34</f>
        <v>53.486322901876584</v>
      </c>
      <c r="G36" s="1"/>
    </row>
    <row r="37" spans="2:7" ht="15">
      <c r="B37" s="3"/>
      <c r="C37" s="1"/>
      <c r="D37" s="1"/>
      <c r="E37" s="1"/>
      <c r="F37" s="1"/>
      <c r="G37" s="1"/>
    </row>
    <row r="38" spans="2:7" ht="45">
      <c r="B38" s="4" t="s">
        <v>56</v>
      </c>
      <c r="C38" s="1"/>
      <c r="D38" s="3" t="s">
        <v>57</v>
      </c>
      <c r="E38" s="3" t="s">
        <v>58</v>
      </c>
      <c r="F38" s="3" t="s">
        <v>59</v>
      </c>
      <c r="G38" s="1"/>
    </row>
  </sheetData>
  <sheetProtection/>
  <mergeCells count="5">
    <mergeCell ref="A1:H2"/>
    <mergeCell ref="D21:D22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3" max="3" width="27.421875" style="0" customWidth="1"/>
    <col min="8" max="8" width="14.421875" style="0" customWidth="1"/>
  </cols>
  <sheetData>
    <row r="1" spans="1:8" ht="15">
      <c r="A1" s="64" t="s">
        <v>84</v>
      </c>
      <c r="B1" s="65"/>
      <c r="C1" s="65"/>
      <c r="D1" s="65"/>
      <c r="E1" s="65"/>
      <c r="F1" s="65"/>
      <c r="G1" s="65"/>
      <c r="H1" s="66"/>
    </row>
    <row r="2" spans="1:8" ht="15">
      <c r="A2" s="67"/>
      <c r="B2" s="68"/>
      <c r="C2" s="68"/>
      <c r="D2" s="68"/>
      <c r="E2" s="68"/>
      <c r="F2" s="68"/>
      <c r="G2" s="68"/>
      <c r="H2" s="69"/>
    </row>
    <row r="3" spans="1:8" ht="30">
      <c r="A3" s="1"/>
      <c r="B3" s="51"/>
      <c r="C3" s="63"/>
      <c r="D3" s="3" t="s">
        <v>47</v>
      </c>
      <c r="E3" s="3" t="s">
        <v>18</v>
      </c>
      <c r="F3" s="4" t="s">
        <v>19</v>
      </c>
      <c r="G3" s="2"/>
      <c r="H3" s="2" t="s">
        <v>12</v>
      </c>
    </row>
    <row r="4" spans="1:8" ht="16.5">
      <c r="A4" s="1"/>
      <c r="B4" s="3" t="s">
        <v>32</v>
      </c>
      <c r="C4" s="1"/>
      <c r="D4" s="33">
        <v>29.56</v>
      </c>
      <c r="E4" s="33">
        <v>30.96</v>
      </c>
      <c r="F4" s="43">
        <v>9.47</v>
      </c>
      <c r="G4" s="1"/>
      <c r="H4" s="1"/>
    </row>
    <row r="5" spans="1:8" ht="16.5">
      <c r="A5" s="1"/>
      <c r="B5" s="3" t="s">
        <v>33</v>
      </c>
      <c r="C5" s="1"/>
      <c r="D5" s="33">
        <v>27.64</v>
      </c>
      <c r="E5" s="33">
        <v>30.86</v>
      </c>
      <c r="F5" s="33">
        <v>11.5</v>
      </c>
      <c r="G5" s="1"/>
      <c r="H5" s="1"/>
    </row>
    <row r="6" spans="1:8" ht="16.5">
      <c r="A6" s="1"/>
      <c r="B6" s="3" t="s">
        <v>34</v>
      </c>
      <c r="C6" s="1"/>
      <c r="D6" s="33">
        <v>20.38</v>
      </c>
      <c r="E6" s="33">
        <v>34.36</v>
      </c>
      <c r="F6" s="33">
        <v>15.26</v>
      </c>
      <c r="G6" s="1"/>
      <c r="H6" s="1"/>
    </row>
    <row r="7" spans="1:8" ht="16.5">
      <c r="A7" s="1"/>
      <c r="B7" s="3" t="s">
        <v>35</v>
      </c>
      <c r="C7" s="1"/>
      <c r="D7" s="33">
        <v>18.43</v>
      </c>
      <c r="E7" s="33">
        <v>37.01</v>
      </c>
      <c r="F7" s="33">
        <v>14.56</v>
      </c>
      <c r="G7" s="1"/>
      <c r="H7" s="1"/>
    </row>
    <row r="8" spans="1:8" ht="16.5">
      <c r="A8" s="1"/>
      <c r="B8" s="3" t="s">
        <v>36</v>
      </c>
      <c r="C8" s="1"/>
      <c r="D8" s="33">
        <v>24.81</v>
      </c>
      <c r="E8" s="33">
        <v>30.47</v>
      </c>
      <c r="F8" s="33">
        <v>14.71</v>
      </c>
      <c r="G8" s="1"/>
      <c r="H8" s="1"/>
    </row>
    <row r="9" spans="1:8" ht="16.5">
      <c r="A9" s="1"/>
      <c r="B9" s="3" t="s">
        <v>37</v>
      </c>
      <c r="C9" s="1"/>
      <c r="D9" s="33">
        <v>29.32</v>
      </c>
      <c r="E9" s="43">
        <v>29.46</v>
      </c>
      <c r="F9" s="43">
        <v>11.22</v>
      </c>
      <c r="G9" s="1"/>
      <c r="H9" s="1"/>
    </row>
    <row r="10" spans="1:8" ht="16.5">
      <c r="A10" s="1"/>
      <c r="B10" s="3" t="s">
        <v>38</v>
      </c>
      <c r="C10" s="1"/>
      <c r="D10" s="33">
        <v>23.62</v>
      </c>
      <c r="E10" s="43">
        <v>32.99</v>
      </c>
      <c r="F10" s="43">
        <v>13.39</v>
      </c>
      <c r="G10" s="1"/>
      <c r="H10" s="1"/>
    </row>
    <row r="11" spans="1:8" ht="16.5">
      <c r="A11" s="1"/>
      <c r="B11" s="3" t="s">
        <v>39</v>
      </c>
      <c r="C11" s="1"/>
      <c r="D11" s="33">
        <v>21.18</v>
      </c>
      <c r="E11" s="43">
        <v>38.49</v>
      </c>
      <c r="F11" s="43">
        <v>10.33</v>
      </c>
      <c r="G11" s="1"/>
      <c r="H11" s="1"/>
    </row>
    <row r="12" spans="1:8" ht="16.5">
      <c r="A12" s="1"/>
      <c r="B12" s="3" t="s">
        <v>40</v>
      </c>
      <c r="C12" s="1"/>
      <c r="D12" s="33">
        <v>23.5</v>
      </c>
      <c r="E12" s="33">
        <v>35.31</v>
      </c>
      <c r="F12" s="33">
        <v>11.19</v>
      </c>
      <c r="G12" s="1"/>
      <c r="H12" s="1"/>
    </row>
    <row r="13" spans="1:8" ht="16.5">
      <c r="A13" s="1"/>
      <c r="B13" s="3" t="s">
        <v>41</v>
      </c>
      <c r="C13" s="1"/>
      <c r="D13" s="33">
        <v>22.47</v>
      </c>
      <c r="E13" s="33">
        <v>31.66</v>
      </c>
      <c r="F13" s="33">
        <v>15.87</v>
      </c>
      <c r="G13" s="1"/>
      <c r="H13" s="1"/>
    </row>
    <row r="14" spans="1:8" ht="15">
      <c r="A14" s="1"/>
      <c r="B14" s="3" t="s">
        <v>42</v>
      </c>
      <c r="C14" s="1"/>
      <c r="D14" s="1"/>
      <c r="E14" s="1"/>
      <c r="F14" s="1"/>
      <c r="G14" s="1"/>
      <c r="H14" s="1"/>
    </row>
    <row r="15" spans="1:8" ht="15">
      <c r="A15" s="1"/>
      <c r="B15" s="3" t="s">
        <v>43</v>
      </c>
      <c r="C15" s="1"/>
      <c r="D15" s="1"/>
      <c r="E15" s="1"/>
      <c r="F15" s="1"/>
      <c r="G15" s="1"/>
      <c r="H15" s="1"/>
    </row>
    <row r="16" spans="1:8" ht="15">
      <c r="A16" s="1"/>
      <c r="B16" s="3" t="s">
        <v>44</v>
      </c>
      <c r="C16" s="1"/>
      <c r="D16" s="1"/>
      <c r="E16" s="1"/>
      <c r="F16" s="1"/>
      <c r="G16" s="1"/>
      <c r="H16" s="1"/>
    </row>
    <row r="17" spans="1:8" ht="15">
      <c r="A17" s="1"/>
      <c r="B17" s="3" t="s">
        <v>45</v>
      </c>
      <c r="C17" s="1"/>
      <c r="D17" s="1"/>
      <c r="E17" s="1"/>
      <c r="F17" s="1"/>
      <c r="G17" s="1"/>
      <c r="H17" s="1"/>
    </row>
    <row r="18" spans="1:8" ht="15">
      <c r="A18" s="1"/>
      <c r="B18" s="72"/>
      <c r="C18" s="63"/>
      <c r="D18" s="1"/>
      <c r="E18" s="1"/>
      <c r="F18" s="1"/>
      <c r="G18" s="1"/>
      <c r="H18" s="1"/>
    </row>
    <row r="19" spans="1:8" ht="15">
      <c r="A19" s="1"/>
      <c r="B19" s="1" t="s">
        <v>48</v>
      </c>
      <c r="C19" s="1"/>
      <c r="D19" s="1">
        <f>SUM(D4:D17)</f>
        <v>240.91</v>
      </c>
      <c r="E19" s="1">
        <f>SUM(E4:E17)</f>
        <v>331.57000000000005</v>
      </c>
      <c r="F19" s="1">
        <f>SUM(F4:F17)</f>
        <v>127.5</v>
      </c>
      <c r="G19" s="1"/>
      <c r="H19" s="1"/>
    </row>
    <row r="20" spans="1:8" ht="15">
      <c r="A20" s="1"/>
      <c r="B20" s="72"/>
      <c r="C20" s="63"/>
      <c r="D20" s="1"/>
      <c r="E20" s="1"/>
      <c r="F20" s="1"/>
      <c r="G20" s="1"/>
      <c r="H20" s="1"/>
    </row>
    <row r="21" spans="1:8" ht="15">
      <c r="A21" s="1"/>
      <c r="B21" s="3" t="s">
        <v>46</v>
      </c>
      <c r="C21" s="1"/>
      <c r="D21" s="60">
        <f>D19/D24</f>
        <v>24.091</v>
      </c>
      <c r="E21" s="60">
        <f>E19/E24</f>
        <v>33.157000000000004</v>
      </c>
      <c r="F21" s="73">
        <f>F19/F24</f>
        <v>12.75</v>
      </c>
      <c r="G21" s="70"/>
      <c r="H21" s="1"/>
    </row>
    <row r="22" spans="1:8" ht="15">
      <c r="A22" s="1"/>
      <c r="B22" s="1"/>
      <c r="C22" s="1"/>
      <c r="D22" s="61"/>
      <c r="E22" s="61"/>
      <c r="F22" s="74"/>
      <c r="G22" s="71"/>
      <c r="H22" s="1"/>
    </row>
    <row r="23" spans="1:8" ht="15">
      <c r="A23" s="1"/>
      <c r="B23" s="1"/>
      <c r="C23" s="28" t="s">
        <v>79</v>
      </c>
      <c r="D23" s="28" t="s">
        <v>80</v>
      </c>
      <c r="E23" s="28" t="s">
        <v>81</v>
      </c>
      <c r="F23" s="28" t="s">
        <v>82</v>
      </c>
      <c r="G23" s="1"/>
      <c r="H23" s="1"/>
    </row>
    <row r="24" spans="1:8" ht="15">
      <c r="A24" s="1"/>
      <c r="B24" s="3" t="s">
        <v>60</v>
      </c>
      <c r="C24" s="1"/>
      <c r="D24" s="1">
        <v>10</v>
      </c>
      <c r="E24" s="1">
        <v>10</v>
      </c>
      <c r="F24" s="1">
        <v>10</v>
      </c>
      <c r="G24" s="1"/>
      <c r="H24" s="1"/>
    </row>
    <row r="25" spans="1:8" ht="15">
      <c r="A25" s="1"/>
      <c r="B25" s="72"/>
      <c r="C25" s="63"/>
      <c r="D25" s="1"/>
      <c r="E25" s="1"/>
      <c r="F25" s="1"/>
      <c r="G25" s="1"/>
      <c r="H25" s="1"/>
    </row>
  </sheetData>
  <sheetProtection/>
  <mergeCells count="9">
    <mergeCell ref="B25:C25"/>
    <mergeCell ref="A1:H2"/>
    <mergeCell ref="B3:C3"/>
    <mergeCell ref="B18:C18"/>
    <mergeCell ref="B20:C20"/>
    <mergeCell ref="D21:D22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2">
      <selection activeCell="D6" sqref="D6:G6"/>
    </sheetView>
  </sheetViews>
  <sheetFormatPr defaultColWidth="9.140625" defaultRowHeight="15"/>
  <cols>
    <col min="2" max="2" width="26.00390625" style="0" customWidth="1"/>
    <col min="3" max="3" width="12.28125" style="0" customWidth="1"/>
    <col min="4" max="4" width="10.8515625" style="0" customWidth="1"/>
    <col min="5" max="6" width="10.00390625" style="0" customWidth="1"/>
    <col min="7" max="7" width="10.28125" style="0" customWidth="1"/>
    <col min="8" max="8" width="14.140625" style="0" customWidth="1"/>
  </cols>
  <sheetData>
    <row r="1" spans="1:8" ht="45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23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33" customHeight="1" thickBot="1">
      <c r="A4" s="1"/>
      <c r="B4" s="36" t="s">
        <v>95</v>
      </c>
      <c r="C4" s="34" t="s">
        <v>96</v>
      </c>
      <c r="D4" s="6">
        <v>12.66</v>
      </c>
      <c r="E4" s="6">
        <v>16.18</v>
      </c>
      <c r="F4" s="6">
        <v>47.14</v>
      </c>
      <c r="G4" s="6">
        <v>390.52</v>
      </c>
      <c r="H4" s="1"/>
    </row>
    <row r="5" spans="1:8" ht="27" customHeight="1" thickBot="1">
      <c r="A5" s="1"/>
      <c r="B5" s="36" t="s">
        <v>5</v>
      </c>
      <c r="C5" s="5">
        <v>40</v>
      </c>
      <c r="D5" s="6">
        <v>5.72</v>
      </c>
      <c r="E5" s="6">
        <v>7.92</v>
      </c>
      <c r="F5" s="6">
        <v>9.72</v>
      </c>
      <c r="G5" s="6">
        <v>132.8</v>
      </c>
      <c r="H5" s="1"/>
    </row>
    <row r="6" spans="1:8" ht="26.25" customHeight="1" thickBot="1">
      <c r="A6" s="1"/>
      <c r="B6" s="36" t="s">
        <v>97</v>
      </c>
      <c r="C6" s="8">
        <v>200</v>
      </c>
      <c r="D6" s="9">
        <v>0.1</v>
      </c>
      <c r="E6" s="9">
        <v>0.03</v>
      </c>
      <c r="F6" s="9">
        <v>7.5</v>
      </c>
      <c r="G6" s="9">
        <v>23</v>
      </c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3" t="s">
        <v>16</v>
      </c>
      <c r="C9" s="1"/>
      <c r="D9" s="1">
        <f>SUM(D4:D8)</f>
        <v>18.48</v>
      </c>
      <c r="E9" s="1">
        <f>SUM(E4:E8)</f>
        <v>24.130000000000003</v>
      </c>
      <c r="F9" s="1">
        <f>SUM(F4:F8)</f>
        <v>64.36</v>
      </c>
      <c r="G9" s="1">
        <f>SUM(G4:G8)</f>
        <v>546.3199999999999</v>
      </c>
      <c r="H9" s="1"/>
    </row>
    <row r="10" spans="1:8" ht="15">
      <c r="A10" s="1"/>
      <c r="B10" s="3" t="s">
        <v>17</v>
      </c>
      <c r="C10" s="1"/>
      <c r="D10" s="1">
        <v>1</v>
      </c>
      <c r="E10" s="1">
        <f>E9/D9</f>
        <v>1.3057359307359309</v>
      </c>
      <c r="F10" s="1">
        <f>F9/D9</f>
        <v>3.4826839826839824</v>
      </c>
      <c r="G10" s="1"/>
      <c r="H10" s="1"/>
    </row>
    <row r="11" spans="1:8" ht="15">
      <c r="A11" s="1"/>
      <c r="B11" s="51" t="s">
        <v>49</v>
      </c>
      <c r="C11" s="52"/>
      <c r="D11" s="52"/>
      <c r="E11" s="52"/>
      <c r="F11" s="53"/>
      <c r="G11" s="38">
        <f>G9*60/G36</f>
        <v>23.689528076895282</v>
      </c>
      <c r="H11" s="28" t="s">
        <v>72</v>
      </c>
    </row>
    <row r="12" spans="1:8" ht="15">
      <c r="A12" s="1"/>
      <c r="B12" s="51" t="s">
        <v>50</v>
      </c>
      <c r="C12" s="52"/>
      <c r="D12" s="52"/>
      <c r="E12" s="52"/>
      <c r="F12" s="53"/>
      <c r="G12" s="38">
        <f>G9*70/G36</f>
        <v>27.637782756377828</v>
      </c>
      <c r="H12" s="1"/>
    </row>
    <row r="13" spans="1:8" ht="15">
      <c r="A13" s="1"/>
      <c r="B13" s="51" t="s">
        <v>18</v>
      </c>
      <c r="C13" s="62"/>
      <c r="D13" s="62"/>
      <c r="E13" s="62"/>
      <c r="F13" s="62"/>
      <c r="G13" s="62"/>
      <c r="H13" s="63"/>
    </row>
    <row r="14" spans="1:8" ht="24.75" customHeight="1" thickBot="1">
      <c r="A14" s="1"/>
      <c r="B14" s="36" t="s">
        <v>98</v>
      </c>
      <c r="C14" s="5">
        <v>100</v>
      </c>
      <c r="D14" s="6">
        <v>1.4</v>
      </c>
      <c r="E14" s="6">
        <v>5.2</v>
      </c>
      <c r="F14" s="6">
        <v>9.3</v>
      </c>
      <c r="G14" s="6">
        <v>88</v>
      </c>
      <c r="H14" s="1"/>
    </row>
    <row r="15" spans="1:8" ht="51.75" customHeight="1" thickBot="1">
      <c r="A15" s="1"/>
      <c r="B15" s="36" t="s">
        <v>99</v>
      </c>
      <c r="C15" s="5" t="s">
        <v>100</v>
      </c>
      <c r="D15" s="6">
        <v>6.76</v>
      </c>
      <c r="E15" s="6">
        <v>7.66</v>
      </c>
      <c r="F15" s="6">
        <v>14.3</v>
      </c>
      <c r="G15" s="6">
        <v>153.98</v>
      </c>
      <c r="H15" s="1"/>
    </row>
    <row r="16" spans="1:8" ht="24" customHeight="1" thickBot="1">
      <c r="A16" s="1"/>
      <c r="B16" s="36" t="s">
        <v>101</v>
      </c>
      <c r="C16" s="5">
        <v>70</v>
      </c>
      <c r="D16" s="6">
        <v>5.81</v>
      </c>
      <c r="E16" s="6">
        <v>5.95</v>
      </c>
      <c r="F16" s="6">
        <v>1.89</v>
      </c>
      <c r="G16" s="6">
        <v>84</v>
      </c>
      <c r="H16" s="1"/>
    </row>
    <row r="17" spans="1:8" ht="17.25" thickBot="1">
      <c r="A17" s="1"/>
      <c r="B17" s="36" t="s">
        <v>102</v>
      </c>
      <c r="C17" s="5">
        <v>150</v>
      </c>
      <c r="D17" s="6">
        <v>3.15</v>
      </c>
      <c r="E17" s="6">
        <v>4.95</v>
      </c>
      <c r="F17" s="6">
        <v>20.1</v>
      </c>
      <c r="G17" s="6">
        <v>138</v>
      </c>
      <c r="H17" s="1"/>
    </row>
    <row r="18" spans="1:8" ht="17.25" thickBot="1">
      <c r="A18" s="1"/>
      <c r="B18" s="36" t="s">
        <v>92</v>
      </c>
      <c r="C18" s="8">
        <v>180</v>
      </c>
      <c r="D18" s="9">
        <v>1.26</v>
      </c>
      <c r="E18" s="9">
        <v>0</v>
      </c>
      <c r="F18" s="9">
        <v>21.6</v>
      </c>
      <c r="G18" s="9">
        <v>90</v>
      </c>
      <c r="H18" s="1"/>
    </row>
    <row r="19" spans="1:8" ht="17.25" thickBot="1">
      <c r="A19" s="1"/>
      <c r="B19" s="36" t="s">
        <v>0</v>
      </c>
      <c r="C19" s="5">
        <v>25</v>
      </c>
      <c r="D19" s="6">
        <v>1.7</v>
      </c>
      <c r="E19" s="6">
        <v>0.15</v>
      </c>
      <c r="F19" s="6">
        <v>11.9</v>
      </c>
      <c r="G19" s="6">
        <v>56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3" t="s">
        <v>16</v>
      </c>
      <c r="C23" s="1"/>
      <c r="D23" s="1">
        <f>SUM(D14:D22)</f>
        <v>20.08</v>
      </c>
      <c r="E23" s="1">
        <f>SUM(E14:E22)</f>
        <v>23.909999999999997</v>
      </c>
      <c r="F23" s="1">
        <f>SUM(F14:F22)</f>
        <v>79.09</v>
      </c>
      <c r="G23" s="1">
        <f>SUM(G14:G22)</f>
        <v>609.98</v>
      </c>
      <c r="H23" s="1"/>
    </row>
    <row r="24" spans="1:8" ht="15">
      <c r="A24" s="1"/>
      <c r="B24" s="3" t="s">
        <v>17</v>
      </c>
      <c r="C24" s="1"/>
      <c r="D24" s="1">
        <v>1</v>
      </c>
      <c r="E24" s="1">
        <f>E23/D23</f>
        <v>1.1907370517928286</v>
      </c>
      <c r="F24" s="1">
        <f>F23/D23</f>
        <v>3.938745019920319</v>
      </c>
      <c r="G24" s="1"/>
      <c r="H24" s="1"/>
    </row>
    <row r="25" spans="1:8" ht="15">
      <c r="A25" s="1"/>
      <c r="B25" s="51" t="s">
        <v>49</v>
      </c>
      <c r="C25" s="52"/>
      <c r="D25" s="52"/>
      <c r="E25" s="52"/>
      <c r="F25" s="53"/>
      <c r="G25" s="38">
        <f>G23*60/G36</f>
        <v>26.449953024499536</v>
      </c>
      <c r="H25" s="28" t="s">
        <v>74</v>
      </c>
    </row>
    <row r="26" spans="1:8" ht="15">
      <c r="A26" s="1"/>
      <c r="B26" s="51" t="s">
        <v>50</v>
      </c>
      <c r="C26" s="52"/>
      <c r="D26" s="52"/>
      <c r="E26" s="52"/>
      <c r="F26" s="53"/>
      <c r="G26" s="38">
        <f>G23*70/G36</f>
        <v>30.858278528582787</v>
      </c>
      <c r="H26" s="1"/>
    </row>
    <row r="27" spans="1:8" ht="15">
      <c r="A27" s="1"/>
      <c r="B27" s="51" t="s">
        <v>19</v>
      </c>
      <c r="C27" s="62"/>
      <c r="D27" s="62"/>
      <c r="E27" s="62"/>
      <c r="F27" s="62"/>
      <c r="G27" s="62"/>
      <c r="H27" s="63"/>
    </row>
    <row r="28" spans="1:8" ht="39" customHeight="1" thickBot="1">
      <c r="A28" s="1"/>
      <c r="B28" s="36" t="s">
        <v>103</v>
      </c>
      <c r="C28" s="5">
        <v>180</v>
      </c>
      <c r="D28" s="6">
        <v>7.38</v>
      </c>
      <c r="E28" s="6">
        <v>2.7</v>
      </c>
      <c r="F28" s="6">
        <v>10.62</v>
      </c>
      <c r="G28" s="6">
        <v>102.6</v>
      </c>
      <c r="H28" s="1"/>
    </row>
    <row r="29" spans="1:8" ht="17.25" thickBot="1">
      <c r="A29" s="1"/>
      <c r="B29" s="36" t="s">
        <v>104</v>
      </c>
      <c r="C29" s="5">
        <v>40</v>
      </c>
      <c r="D29" s="6">
        <v>2.24</v>
      </c>
      <c r="E29" s="6">
        <v>3.52</v>
      </c>
      <c r="F29" s="6">
        <v>22.44</v>
      </c>
      <c r="G29" s="6">
        <v>124.8</v>
      </c>
      <c r="H29" s="1"/>
    </row>
    <row r="30" spans="1:8" ht="17.25" thickBot="1">
      <c r="A30" s="1"/>
      <c r="B30" s="29"/>
      <c r="C30" s="5"/>
      <c r="D30" s="6"/>
      <c r="E30" s="6"/>
      <c r="F30" s="6"/>
      <c r="G30" s="6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3" t="s">
        <v>16</v>
      </c>
      <c r="C33" s="1"/>
      <c r="D33" s="1">
        <f>SUM(D28:D32)</f>
        <v>9.620000000000001</v>
      </c>
      <c r="E33" s="1">
        <f>SUM(E28:E32)</f>
        <v>6.220000000000001</v>
      </c>
      <c r="F33" s="1">
        <f>SUM(F28:F32)</f>
        <v>33.06</v>
      </c>
      <c r="G33" s="1">
        <f>SUM(G28:G32)</f>
        <v>227.39999999999998</v>
      </c>
      <c r="H33" s="1"/>
    </row>
    <row r="34" spans="1:8" ht="15">
      <c r="A34" s="1"/>
      <c r="B34" s="3" t="s">
        <v>17</v>
      </c>
      <c r="C34" s="1"/>
      <c r="D34" s="1">
        <v>1</v>
      </c>
      <c r="E34" s="1">
        <f>E33/D33</f>
        <v>0.6465696465696466</v>
      </c>
      <c r="F34" s="1">
        <f>F33/D33</f>
        <v>3.4365904365904365</v>
      </c>
      <c r="G34" s="1"/>
      <c r="H34" s="1"/>
    </row>
    <row r="35" spans="1:8" ht="15">
      <c r="A35" s="1"/>
      <c r="B35" s="51" t="s">
        <v>50</v>
      </c>
      <c r="C35" s="52"/>
      <c r="D35" s="52"/>
      <c r="E35" s="52"/>
      <c r="F35" s="53"/>
      <c r="G35" s="38">
        <f>G33*70/G36</f>
        <v>11.503938715039387</v>
      </c>
      <c r="H35" s="1"/>
    </row>
    <row r="36" spans="1:8" ht="15">
      <c r="A36" s="1"/>
      <c r="B36" s="3" t="s">
        <v>20</v>
      </c>
      <c r="C36" s="1"/>
      <c r="D36" s="1">
        <f>D9+D23+D33</f>
        <v>48.18000000000001</v>
      </c>
      <c r="E36" s="1">
        <f>E9+E23+E33</f>
        <v>54.26</v>
      </c>
      <c r="F36" s="1">
        <f>F9+F23+F33</f>
        <v>176.51</v>
      </c>
      <c r="G36" s="1">
        <f>G9+G23+G33</f>
        <v>1383.6999999999998</v>
      </c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3" t="s">
        <v>17</v>
      </c>
      <c r="C38" s="1"/>
      <c r="D38" s="1">
        <v>1</v>
      </c>
      <c r="E38" s="1">
        <f>E36/D36</f>
        <v>1.126193441261934</v>
      </c>
      <c r="F38" s="1">
        <f>F36/D36</f>
        <v>3.6635533416355326</v>
      </c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 customHeight="1">
      <c r="A40" s="1"/>
      <c r="B40" s="54" t="s">
        <v>22</v>
      </c>
      <c r="C40" s="55"/>
      <c r="D40" s="55"/>
      <c r="E40" s="55"/>
      <c r="F40" s="56"/>
      <c r="G40" s="60">
        <f>G36*100/2000</f>
        <v>69.18499999999999</v>
      </c>
      <c r="H40" s="1"/>
    </row>
    <row r="41" spans="1:8" ht="15">
      <c r="A41" s="1"/>
      <c r="B41" s="57"/>
      <c r="C41" s="58"/>
      <c r="D41" s="58"/>
      <c r="E41" s="58"/>
      <c r="F41" s="59"/>
      <c r="G41" s="61"/>
      <c r="H41" s="1"/>
    </row>
    <row r="42" spans="1:8" ht="15" customHeight="1">
      <c r="A42" s="1"/>
      <c r="B42" s="54" t="s">
        <v>21</v>
      </c>
      <c r="C42" s="55"/>
      <c r="D42" s="55"/>
      <c r="E42" s="55"/>
      <c r="F42" s="56"/>
      <c r="G42" s="60">
        <f>G36*100/2300</f>
        <v>60.16086956521738</v>
      </c>
      <c r="H42" s="1"/>
    </row>
    <row r="43" spans="1:8" ht="15">
      <c r="A43" s="1"/>
      <c r="B43" s="57"/>
      <c r="C43" s="58"/>
      <c r="D43" s="58"/>
      <c r="E43" s="58"/>
      <c r="F43" s="59"/>
      <c r="G43" s="6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3" t="s">
        <v>51</v>
      </c>
      <c r="C45" s="3"/>
      <c r="D45" s="3"/>
      <c r="E45" s="3"/>
      <c r="F45" s="3"/>
      <c r="G45" s="3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52</v>
      </c>
      <c r="C47" s="1"/>
      <c r="D47" s="1">
        <v>4</v>
      </c>
      <c r="E47" s="1">
        <v>9</v>
      </c>
      <c r="F47" s="1">
        <v>4</v>
      </c>
      <c r="G47" s="1"/>
      <c r="H47" s="1"/>
    </row>
    <row r="48" spans="1:8" ht="15">
      <c r="A48" s="1"/>
      <c r="B48" s="3"/>
      <c r="C48" s="1"/>
      <c r="D48" s="1"/>
      <c r="E48" s="1"/>
      <c r="F48" s="1"/>
      <c r="G48" s="1"/>
      <c r="H48" s="1"/>
    </row>
    <row r="49" spans="2:8" ht="15">
      <c r="B49" s="3" t="s">
        <v>53</v>
      </c>
      <c r="C49" s="1"/>
      <c r="D49" s="1">
        <f>D36*D47</f>
        <v>192.72000000000003</v>
      </c>
      <c r="E49" s="1">
        <f>E36*E47</f>
        <v>488.34</v>
      </c>
      <c r="F49" s="1">
        <f>F36*F47</f>
        <v>706.04</v>
      </c>
      <c r="G49" s="1"/>
      <c r="H49" s="1"/>
    </row>
    <row r="50" spans="2:8" ht="15">
      <c r="B50" s="3"/>
      <c r="C50" s="1"/>
      <c r="D50" s="1"/>
      <c r="E50" s="1"/>
      <c r="F50" s="1"/>
      <c r="G50" s="1"/>
      <c r="H50" s="1"/>
    </row>
    <row r="51" spans="2:8" ht="15">
      <c r="B51" s="3" t="s">
        <v>54</v>
      </c>
      <c r="C51" s="1"/>
      <c r="D51" s="1">
        <f>D49+E49+F49</f>
        <v>1387.1</v>
      </c>
      <c r="E51" s="1"/>
      <c r="F51" s="1"/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30">
      <c r="B53" s="4" t="s">
        <v>55</v>
      </c>
      <c r="C53" s="1"/>
      <c r="D53" s="1">
        <f>D49*100/D51</f>
        <v>13.893735130848537</v>
      </c>
      <c r="E53" s="40">
        <f>E49*100/D51</f>
        <v>35.20582510273232</v>
      </c>
      <c r="F53" s="40">
        <f>F49*100/D51</f>
        <v>50.900439766419154</v>
      </c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45">
      <c r="B55" s="4" t="s">
        <v>56</v>
      </c>
      <c r="C55" s="1"/>
      <c r="D55" s="3" t="s">
        <v>57</v>
      </c>
      <c r="E55" s="3" t="s">
        <v>58</v>
      </c>
      <c r="F55" s="3" t="s">
        <v>59</v>
      </c>
      <c r="G55" s="1"/>
      <c r="H55" s="1"/>
    </row>
  </sheetData>
  <sheetProtection/>
  <mergeCells count="13">
    <mergeCell ref="B12:F12"/>
    <mergeCell ref="B25:F25"/>
    <mergeCell ref="B26:F26"/>
    <mergeCell ref="B42:F43"/>
    <mergeCell ref="G42:G43"/>
    <mergeCell ref="B35:F35"/>
    <mergeCell ref="B40:F41"/>
    <mergeCell ref="G40:G41"/>
    <mergeCell ref="B2:H2"/>
    <mergeCell ref="B3:H3"/>
    <mergeCell ref="B13:H13"/>
    <mergeCell ref="B27:H27"/>
    <mergeCell ref="B11:F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0">
      <selection activeCell="B32" sqref="B32:G32"/>
    </sheetView>
  </sheetViews>
  <sheetFormatPr defaultColWidth="9.140625" defaultRowHeight="15"/>
  <cols>
    <col min="2" max="2" width="25.421875" style="0" customWidth="1"/>
    <col min="8" max="8" width="15.57421875" style="0" customWidth="1"/>
  </cols>
  <sheetData>
    <row r="1" spans="1:8" ht="60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24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33.75" thickBot="1">
      <c r="A4" s="1"/>
      <c r="B4" s="36" t="s">
        <v>105</v>
      </c>
      <c r="C4" s="5">
        <v>115</v>
      </c>
      <c r="D4" s="6">
        <v>18.285</v>
      </c>
      <c r="E4" s="6">
        <v>12.075</v>
      </c>
      <c r="F4" s="6">
        <v>26.68</v>
      </c>
      <c r="G4" s="6">
        <v>304.75</v>
      </c>
      <c r="H4" s="1"/>
    </row>
    <row r="5" spans="1:8" ht="17.25" thickBot="1">
      <c r="A5" s="1"/>
      <c r="B5" s="36" t="s">
        <v>2</v>
      </c>
      <c r="C5" s="5">
        <v>200</v>
      </c>
      <c r="D5" s="6">
        <v>3.6</v>
      </c>
      <c r="E5" s="6">
        <v>2.8</v>
      </c>
      <c r="F5" s="6">
        <v>23.4</v>
      </c>
      <c r="G5" s="6">
        <v>134</v>
      </c>
      <c r="H5" s="1"/>
    </row>
    <row r="6" spans="1:8" ht="17.25" thickBot="1">
      <c r="A6" s="1"/>
      <c r="B6" s="36" t="s">
        <v>1</v>
      </c>
      <c r="C6" s="5">
        <v>25</v>
      </c>
      <c r="D6" s="6">
        <v>1.98</v>
      </c>
      <c r="E6" s="6">
        <v>0.13</v>
      </c>
      <c r="F6" s="6">
        <v>12.65</v>
      </c>
      <c r="G6" s="6">
        <v>59.3</v>
      </c>
      <c r="H6" s="1"/>
    </row>
    <row r="7" spans="1:8" ht="17.25" thickBot="1">
      <c r="A7" s="1"/>
      <c r="B7" s="36"/>
      <c r="C7" s="34"/>
      <c r="D7" s="6"/>
      <c r="E7" s="6"/>
      <c r="F7" s="6"/>
      <c r="G7" s="6"/>
      <c r="H7" s="1"/>
    </row>
    <row r="8" spans="1:8" ht="17.25" thickBot="1">
      <c r="A8" s="1"/>
      <c r="B8" s="36"/>
      <c r="C8" s="8"/>
      <c r="D8" s="10"/>
      <c r="E8" s="10"/>
      <c r="F8" s="10"/>
      <c r="G8" s="10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3" t="s">
        <v>16</v>
      </c>
      <c r="C11" s="1"/>
      <c r="D11" s="1">
        <f>SUM(D4:D10)</f>
        <v>23.865000000000002</v>
      </c>
      <c r="E11" s="1">
        <f>SUM(E4:E10)</f>
        <v>15.005</v>
      </c>
      <c r="F11" s="1">
        <f>SUM(F4:F10)</f>
        <v>62.73</v>
      </c>
      <c r="G11" s="1">
        <f>SUM(G4:G10)</f>
        <v>498.05</v>
      </c>
      <c r="H11" s="1"/>
    </row>
    <row r="12" spans="1:8" ht="15">
      <c r="A12" s="1"/>
      <c r="B12" s="3" t="s">
        <v>17</v>
      </c>
      <c r="C12" s="1"/>
      <c r="D12" s="1">
        <v>1</v>
      </c>
      <c r="E12" s="1">
        <f>E11/D11</f>
        <v>0.6287450240938612</v>
      </c>
      <c r="F12" s="1">
        <f>F11/D11</f>
        <v>2.628535512256442</v>
      </c>
      <c r="G12" s="1"/>
      <c r="H12" s="1"/>
    </row>
    <row r="13" spans="1:8" ht="15">
      <c r="A13" s="1"/>
      <c r="B13" s="51" t="s">
        <v>49</v>
      </c>
      <c r="C13" s="52"/>
      <c r="D13" s="52"/>
      <c r="E13" s="52"/>
      <c r="F13" s="53"/>
      <c r="G13" s="38">
        <f>G11*60/G40</f>
        <v>17.466245835525164</v>
      </c>
      <c r="H13" s="28" t="s">
        <v>72</v>
      </c>
    </row>
    <row r="14" spans="1:8" ht="15">
      <c r="A14" s="1"/>
      <c r="B14" s="51" t="s">
        <v>50</v>
      </c>
      <c r="C14" s="52"/>
      <c r="D14" s="52"/>
      <c r="E14" s="52"/>
      <c r="F14" s="53"/>
      <c r="G14" s="38">
        <f>G11*70/G40</f>
        <v>20.37728680811269</v>
      </c>
      <c r="H14" s="1"/>
    </row>
    <row r="15" spans="1:8" ht="15">
      <c r="A15" s="1"/>
      <c r="B15" s="51" t="s">
        <v>18</v>
      </c>
      <c r="C15" s="62"/>
      <c r="D15" s="62"/>
      <c r="E15" s="62"/>
      <c r="F15" s="62"/>
      <c r="G15" s="62"/>
      <c r="H15" s="63"/>
    </row>
    <row r="16" spans="1:8" ht="33.75" thickBot="1">
      <c r="A16" s="1"/>
      <c r="B16" s="36" t="s">
        <v>106</v>
      </c>
      <c r="C16" s="5">
        <v>70</v>
      </c>
      <c r="D16" s="6">
        <v>1.68</v>
      </c>
      <c r="E16" s="6">
        <v>3.57</v>
      </c>
      <c r="F16" s="6">
        <v>7.9</v>
      </c>
      <c r="G16" s="6">
        <v>70.63</v>
      </c>
      <c r="H16" s="1"/>
    </row>
    <row r="17" spans="1:8" ht="50.25" thickBot="1">
      <c r="A17" s="1"/>
      <c r="B17" s="36" t="s">
        <v>107</v>
      </c>
      <c r="C17" s="5" t="s">
        <v>61</v>
      </c>
      <c r="D17" s="6">
        <v>10.91</v>
      </c>
      <c r="E17" s="6">
        <v>4.81</v>
      </c>
      <c r="F17" s="6">
        <v>14.61</v>
      </c>
      <c r="G17" s="6">
        <v>145.48</v>
      </c>
      <c r="H17" s="1"/>
    </row>
    <row r="18" spans="1:8" ht="33.75" thickBot="1">
      <c r="A18" s="1"/>
      <c r="B18" s="48" t="s">
        <v>108</v>
      </c>
      <c r="C18" s="11">
        <v>80</v>
      </c>
      <c r="D18" s="11">
        <v>17.12</v>
      </c>
      <c r="E18" s="11">
        <v>13.91</v>
      </c>
      <c r="F18" s="11">
        <v>2.56</v>
      </c>
      <c r="G18" s="11">
        <v>204</v>
      </c>
      <c r="H18" s="1"/>
    </row>
    <row r="19" spans="1:8" ht="17.25" thickBot="1">
      <c r="A19" s="1"/>
      <c r="B19" s="36" t="s">
        <v>109</v>
      </c>
      <c r="C19" s="5">
        <v>150</v>
      </c>
      <c r="D19" s="6">
        <v>2.1</v>
      </c>
      <c r="E19" s="6">
        <v>4.05</v>
      </c>
      <c r="F19" s="6">
        <v>22.35</v>
      </c>
      <c r="G19" s="6">
        <v>135</v>
      </c>
      <c r="H19" s="1"/>
    </row>
    <row r="20" spans="1:8" ht="17.25" thickBot="1">
      <c r="A20" s="1"/>
      <c r="B20" s="36" t="s">
        <v>71</v>
      </c>
      <c r="C20" s="12">
        <v>180</v>
      </c>
      <c r="D20" s="6">
        <v>1.26</v>
      </c>
      <c r="E20" s="6">
        <v>0.18</v>
      </c>
      <c r="F20" s="6">
        <v>23.76</v>
      </c>
      <c r="G20" s="6">
        <v>239.94</v>
      </c>
      <c r="H20" s="1"/>
    </row>
    <row r="21" spans="1:8" ht="17.25" thickBot="1">
      <c r="A21" s="1"/>
      <c r="B21" s="36" t="s">
        <v>0</v>
      </c>
      <c r="C21" s="5">
        <v>20</v>
      </c>
      <c r="D21" s="10">
        <v>1.36</v>
      </c>
      <c r="E21" s="10">
        <v>0.12</v>
      </c>
      <c r="F21" s="10">
        <v>9.52</v>
      </c>
      <c r="G21" s="10">
        <v>44.8</v>
      </c>
      <c r="H21" s="1"/>
    </row>
    <row r="22" spans="1:8" ht="16.5">
      <c r="A22" s="1"/>
      <c r="B22" s="35"/>
      <c r="C22" s="35"/>
      <c r="D22" s="35"/>
      <c r="E22" s="35"/>
      <c r="F22" s="35"/>
      <c r="G22" s="35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16</v>
      </c>
      <c r="C26" s="1"/>
      <c r="D26" s="1">
        <f>SUM(D16:D25)</f>
        <v>34.43</v>
      </c>
      <c r="E26" s="1">
        <f>SUM(E16:E25)</f>
        <v>26.64</v>
      </c>
      <c r="F26" s="1">
        <f>SUM(F16:F25)</f>
        <v>80.7</v>
      </c>
      <c r="G26" s="1">
        <f>SUM(G16:G25)</f>
        <v>839.8499999999999</v>
      </c>
      <c r="H26" s="1"/>
    </row>
    <row r="27" spans="1:8" ht="15">
      <c r="A27" s="1"/>
      <c r="B27" s="3" t="s">
        <v>17</v>
      </c>
      <c r="C27" s="1"/>
      <c r="D27" s="1">
        <v>1</v>
      </c>
      <c r="E27" s="1">
        <f>E26/D26</f>
        <v>0.7737438280569271</v>
      </c>
      <c r="F27" s="1">
        <f>F26/D26</f>
        <v>2.343886145803079</v>
      </c>
      <c r="G27" s="1"/>
      <c r="H27" s="1"/>
    </row>
    <row r="28" spans="1:8" ht="15">
      <c r="A28" s="1"/>
      <c r="B28" s="51" t="s">
        <v>49</v>
      </c>
      <c r="C28" s="52"/>
      <c r="D28" s="52"/>
      <c r="E28" s="52"/>
      <c r="F28" s="53"/>
      <c r="G28" s="38">
        <f>G26*60/G40</f>
        <v>29.452919516044187</v>
      </c>
      <c r="H28" s="28" t="s">
        <v>74</v>
      </c>
    </row>
    <row r="29" spans="1:8" ht="15">
      <c r="A29" s="1"/>
      <c r="B29" s="51" t="s">
        <v>50</v>
      </c>
      <c r="C29" s="52"/>
      <c r="D29" s="52"/>
      <c r="E29" s="52"/>
      <c r="F29" s="53"/>
      <c r="G29" s="38">
        <f>G26*70/G40</f>
        <v>34.361739435384884</v>
      </c>
      <c r="H29" s="1"/>
    </row>
    <row r="30" spans="1:8" ht="15">
      <c r="A30" s="1"/>
      <c r="B30" s="51" t="s">
        <v>19</v>
      </c>
      <c r="C30" s="62"/>
      <c r="D30" s="62"/>
      <c r="E30" s="62"/>
      <c r="F30" s="62"/>
      <c r="G30" s="62"/>
      <c r="H30" s="63"/>
    </row>
    <row r="31" spans="1:8" ht="17.25" thickBot="1">
      <c r="A31" s="1"/>
      <c r="B31" s="36" t="s">
        <v>110</v>
      </c>
      <c r="C31" s="5">
        <v>100</v>
      </c>
      <c r="D31" s="6">
        <v>8.8</v>
      </c>
      <c r="E31" s="6">
        <v>17.2</v>
      </c>
      <c r="F31" s="6">
        <v>21.7</v>
      </c>
      <c r="G31" s="6">
        <v>277</v>
      </c>
      <c r="H31" s="1"/>
    </row>
    <row r="32" spans="1:8" ht="17.25" thickBot="1">
      <c r="A32" s="1"/>
      <c r="B32" s="36" t="s">
        <v>111</v>
      </c>
      <c r="C32" s="5">
        <v>200</v>
      </c>
      <c r="D32" s="6">
        <v>0.12</v>
      </c>
      <c r="E32" s="6">
        <v>0</v>
      </c>
      <c r="F32" s="6">
        <v>24</v>
      </c>
      <c r="G32" s="6">
        <v>96</v>
      </c>
      <c r="H32" s="1"/>
    </row>
    <row r="33" spans="1:8" ht="17.25" thickBot="1">
      <c r="A33" s="1"/>
      <c r="B33" s="29"/>
      <c r="C33" s="5"/>
      <c r="D33" s="6"/>
      <c r="E33" s="6"/>
      <c r="F33" s="6"/>
      <c r="G33" s="6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3" t="s">
        <v>16</v>
      </c>
      <c r="C36" s="1"/>
      <c r="D36" s="1">
        <f>SUM(D31:D35)</f>
        <v>8.92</v>
      </c>
      <c r="E36" s="1">
        <f>SUM(E31:E35)</f>
        <v>17.2</v>
      </c>
      <c r="F36" s="1">
        <f>SUM(F31:F35)</f>
        <v>45.7</v>
      </c>
      <c r="G36" s="1">
        <f>SUM(G31:G35)</f>
        <v>373</v>
      </c>
      <c r="H36" s="1"/>
    </row>
    <row r="37" spans="1:8" ht="15">
      <c r="A37" s="1"/>
      <c r="B37" s="3" t="s">
        <v>17</v>
      </c>
      <c r="C37" s="1"/>
      <c r="D37" s="1">
        <v>1</v>
      </c>
      <c r="E37" s="1">
        <f>E36/D36</f>
        <v>1.9282511210762332</v>
      </c>
      <c r="F37" s="1">
        <f>F36/D36</f>
        <v>5.123318385650225</v>
      </c>
      <c r="G37" s="1"/>
      <c r="H37" s="1"/>
    </row>
    <row r="38" spans="1:8" ht="15">
      <c r="A38" s="1"/>
      <c r="B38" s="51" t="s">
        <v>49</v>
      </c>
      <c r="C38" s="52"/>
      <c r="D38" s="52"/>
      <c r="E38" s="52"/>
      <c r="F38" s="53"/>
      <c r="G38" s="38">
        <f>G36*60/G40</f>
        <v>13.08083464843065</v>
      </c>
      <c r="H38" s="28" t="s">
        <v>73</v>
      </c>
    </row>
    <row r="39" spans="1:8" ht="15">
      <c r="A39" s="1"/>
      <c r="B39" s="51" t="s">
        <v>50</v>
      </c>
      <c r="C39" s="52"/>
      <c r="D39" s="52"/>
      <c r="E39" s="52"/>
      <c r="F39" s="53"/>
      <c r="G39" s="38">
        <f>G36*70/G40</f>
        <v>15.260973756502427</v>
      </c>
      <c r="H39" s="1"/>
    </row>
    <row r="40" spans="1:8" ht="15">
      <c r="A40" s="1"/>
      <c r="B40" s="3" t="s">
        <v>20</v>
      </c>
      <c r="C40" s="1"/>
      <c r="D40" s="1">
        <f>D11+D26+D36</f>
        <v>67.215</v>
      </c>
      <c r="E40" s="1">
        <f>E11+E26+E36</f>
        <v>58.845</v>
      </c>
      <c r="F40" s="1">
        <f>F11+F26+F36</f>
        <v>189.13</v>
      </c>
      <c r="G40" s="1">
        <f>G11+G26+G36</f>
        <v>1710.8999999999999</v>
      </c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3" t="s">
        <v>17</v>
      </c>
      <c r="C42" s="1"/>
      <c r="D42" s="1">
        <v>1</v>
      </c>
      <c r="E42" s="1">
        <f>E40/D40</f>
        <v>0.875474224503459</v>
      </c>
      <c r="F42" s="1">
        <f>F40/D40</f>
        <v>2.8138064420144313</v>
      </c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 customHeight="1">
      <c r="A44" s="1"/>
      <c r="B44" s="54" t="s">
        <v>22</v>
      </c>
      <c r="C44" s="55"/>
      <c r="D44" s="55"/>
      <c r="E44" s="55"/>
      <c r="F44" s="56"/>
      <c r="G44" s="60">
        <f>G40*100/2000</f>
        <v>85.545</v>
      </c>
      <c r="H44" s="1"/>
    </row>
    <row r="45" spans="1:8" ht="15">
      <c r="A45" s="1"/>
      <c r="B45" s="57"/>
      <c r="C45" s="58"/>
      <c r="D45" s="58"/>
      <c r="E45" s="58"/>
      <c r="F45" s="59"/>
      <c r="G45" s="61"/>
      <c r="H45" s="1"/>
    </row>
    <row r="46" spans="1:8" ht="15" customHeight="1">
      <c r="A46" s="1"/>
      <c r="B46" s="54" t="s">
        <v>21</v>
      </c>
      <c r="C46" s="55"/>
      <c r="D46" s="55"/>
      <c r="E46" s="55"/>
      <c r="F46" s="56"/>
      <c r="G46" s="60">
        <f>G40*100/2300</f>
        <v>74.38695652173914</v>
      </c>
      <c r="H46" s="1"/>
    </row>
    <row r="47" spans="1:8" ht="15">
      <c r="A47" s="1"/>
      <c r="B47" s="57"/>
      <c r="C47" s="58"/>
      <c r="D47" s="58"/>
      <c r="E47" s="58"/>
      <c r="F47" s="59"/>
      <c r="G47" s="6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3" t="s">
        <v>51</v>
      </c>
      <c r="C49" s="3"/>
      <c r="D49" s="3"/>
      <c r="E49" s="3"/>
      <c r="F49" s="3"/>
      <c r="G49" s="3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3" t="s">
        <v>52</v>
      </c>
      <c r="C51" s="1"/>
      <c r="D51" s="1">
        <v>4</v>
      </c>
      <c r="E51" s="1">
        <v>9</v>
      </c>
      <c r="F51" s="1">
        <v>4</v>
      </c>
      <c r="G51" s="1"/>
      <c r="H51" s="1"/>
    </row>
    <row r="52" spans="1:8" ht="15">
      <c r="A52" s="1"/>
      <c r="B52" s="3"/>
      <c r="C52" s="1"/>
      <c r="D52" s="1"/>
      <c r="E52" s="1"/>
      <c r="F52" s="1"/>
      <c r="G52" s="1"/>
      <c r="H52" s="1"/>
    </row>
    <row r="53" spans="2:8" ht="15">
      <c r="B53" s="3" t="s">
        <v>53</v>
      </c>
      <c r="C53" s="1"/>
      <c r="D53" s="1">
        <f>D40*D51</f>
        <v>268.86</v>
      </c>
      <c r="E53" s="1">
        <f>E40*E51</f>
        <v>529.605</v>
      </c>
      <c r="F53" s="1">
        <f>F40*F51</f>
        <v>756.52</v>
      </c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15">
      <c r="B55" s="3" t="s">
        <v>54</v>
      </c>
      <c r="C55" s="1"/>
      <c r="D55" s="1">
        <f>D53+E53+F53</f>
        <v>1554.9850000000001</v>
      </c>
      <c r="E55" s="1"/>
      <c r="F55" s="1"/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30">
      <c r="B57" s="4" t="s">
        <v>55</v>
      </c>
      <c r="C57" s="1"/>
      <c r="D57" s="1">
        <f>D53*100/D55</f>
        <v>17.290198940825793</v>
      </c>
      <c r="E57" s="38">
        <f>E53*100/D55</f>
        <v>34.05852789576748</v>
      </c>
      <c r="F57" s="38">
        <f>F53*100/D55</f>
        <v>48.651273163406714</v>
      </c>
      <c r="G57" s="1"/>
      <c r="H57" s="1"/>
    </row>
    <row r="58" spans="2:8" ht="15">
      <c r="B58" s="3"/>
      <c r="C58" s="1"/>
      <c r="D58" s="1"/>
      <c r="E58" s="1"/>
      <c r="F58" s="1"/>
      <c r="G58" s="1"/>
      <c r="H58" s="1"/>
    </row>
    <row r="59" spans="2:8" ht="45">
      <c r="B59" s="4" t="s">
        <v>56</v>
      </c>
      <c r="C59" s="1"/>
      <c r="D59" s="3" t="s">
        <v>57</v>
      </c>
      <c r="E59" s="3" t="s">
        <v>58</v>
      </c>
      <c r="F59" s="3" t="s">
        <v>59</v>
      </c>
      <c r="G59" s="1"/>
      <c r="H59" s="1"/>
    </row>
  </sheetData>
  <sheetProtection/>
  <mergeCells count="14">
    <mergeCell ref="B28:F28"/>
    <mergeCell ref="B2:H2"/>
    <mergeCell ref="B3:H3"/>
    <mergeCell ref="B13:F13"/>
    <mergeCell ref="B14:F14"/>
    <mergeCell ref="B15:H15"/>
    <mergeCell ref="B46:F47"/>
    <mergeCell ref="G46:G47"/>
    <mergeCell ref="B29:F29"/>
    <mergeCell ref="B30:H30"/>
    <mergeCell ref="B38:F38"/>
    <mergeCell ref="B39:F39"/>
    <mergeCell ref="B44:F45"/>
    <mergeCell ref="G44:G4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"/>
  <sheetViews>
    <sheetView zoomScalePageLayoutView="0" workbookViewId="0" topLeftCell="A7">
      <selection activeCell="C29" sqref="C29"/>
    </sheetView>
  </sheetViews>
  <sheetFormatPr defaultColWidth="9.140625" defaultRowHeight="15"/>
  <cols>
    <col min="2" max="2" width="26.28125" style="0" customWidth="1"/>
    <col min="3" max="3" width="12.7109375" style="0" bestFit="1" customWidth="1"/>
    <col min="4" max="4" width="10.8515625" style="0" bestFit="1" customWidth="1"/>
    <col min="8" max="8" width="17.00390625" style="0" customWidth="1"/>
  </cols>
  <sheetData>
    <row r="1" spans="1:8" ht="60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25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15">
      <c r="A4" s="1"/>
      <c r="B4" s="49" t="s">
        <v>112</v>
      </c>
      <c r="C4" s="47">
        <v>50</v>
      </c>
      <c r="D4" s="47">
        <v>1.05</v>
      </c>
      <c r="E4" s="47">
        <v>1.45</v>
      </c>
      <c r="F4" s="47">
        <v>5.45</v>
      </c>
      <c r="G4" s="47">
        <v>39</v>
      </c>
      <c r="H4" s="1"/>
    </row>
    <row r="5" spans="1:8" ht="33.75" thickBot="1">
      <c r="A5" s="1"/>
      <c r="B5" s="36" t="s">
        <v>66</v>
      </c>
      <c r="C5" s="34">
        <v>100</v>
      </c>
      <c r="D5" s="6">
        <v>9.5</v>
      </c>
      <c r="E5" s="6">
        <v>12</v>
      </c>
      <c r="F5" s="6">
        <v>1.6</v>
      </c>
      <c r="G5" s="6">
        <v>152</v>
      </c>
      <c r="H5" s="1"/>
    </row>
    <row r="6" spans="1:8" ht="33.75" thickBot="1">
      <c r="A6" s="1"/>
      <c r="B6" s="36" t="s">
        <v>3</v>
      </c>
      <c r="C6" s="5">
        <v>200</v>
      </c>
      <c r="D6" s="6">
        <v>1.4</v>
      </c>
      <c r="E6" s="6">
        <v>1</v>
      </c>
      <c r="F6" s="6">
        <v>16</v>
      </c>
      <c r="G6" s="6">
        <v>78</v>
      </c>
      <c r="H6" s="1"/>
    </row>
    <row r="7" spans="1:8" ht="41.25" customHeight="1" thickBot="1">
      <c r="A7" s="1"/>
      <c r="B7" s="36" t="s">
        <v>115</v>
      </c>
      <c r="C7" s="34" t="s">
        <v>113</v>
      </c>
      <c r="D7" s="6">
        <v>1.65</v>
      </c>
      <c r="E7" s="6">
        <v>7.5</v>
      </c>
      <c r="F7" s="6">
        <v>9.81</v>
      </c>
      <c r="G7" s="6">
        <v>113.4</v>
      </c>
      <c r="H7" s="1"/>
    </row>
    <row r="8" spans="1:8" ht="33.75" thickBot="1">
      <c r="A8" s="1"/>
      <c r="B8" s="36" t="s">
        <v>114</v>
      </c>
      <c r="C8" s="5">
        <v>110</v>
      </c>
      <c r="D8" s="6">
        <v>0.33</v>
      </c>
      <c r="E8" s="6">
        <v>0.44</v>
      </c>
      <c r="F8" s="6">
        <v>5.45</v>
      </c>
      <c r="G8" s="6">
        <v>39</v>
      </c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3" t="s">
        <v>16</v>
      </c>
      <c r="C10" s="1"/>
      <c r="D10" s="1">
        <f>SUM(D4:D9)</f>
        <v>13.930000000000001</v>
      </c>
      <c r="E10" s="1">
        <f>SUM(E4:E9)</f>
        <v>22.39</v>
      </c>
      <c r="F10" s="1">
        <f>SUM(F4:F9)</f>
        <v>38.31</v>
      </c>
      <c r="G10" s="1">
        <f>SUM(G4:G9)</f>
        <v>421.4</v>
      </c>
      <c r="H10" s="1"/>
    </row>
    <row r="11" spans="1:8" ht="15">
      <c r="A11" s="1"/>
      <c r="B11" s="3" t="s">
        <v>17</v>
      </c>
      <c r="C11" s="1"/>
      <c r="D11" s="1">
        <v>1</v>
      </c>
      <c r="E11" s="1">
        <f>E10/D10</f>
        <v>1.6073223259152907</v>
      </c>
      <c r="F11" s="1">
        <f>F10/D10</f>
        <v>2.7501794687724335</v>
      </c>
      <c r="G11" s="1"/>
      <c r="H11" s="1"/>
    </row>
    <row r="12" spans="1:8" ht="15">
      <c r="A12" s="1"/>
      <c r="B12" s="51" t="s">
        <v>49</v>
      </c>
      <c r="C12" s="52"/>
      <c r="D12" s="52"/>
      <c r="E12" s="52"/>
      <c r="F12" s="53"/>
      <c r="G12" s="38">
        <f>G10*60/G37</f>
        <v>15.795589429624542</v>
      </c>
      <c r="H12" s="28" t="s">
        <v>72</v>
      </c>
    </row>
    <row r="13" spans="1:8" ht="15">
      <c r="A13" s="1"/>
      <c r="B13" s="51" t="s">
        <v>50</v>
      </c>
      <c r="C13" s="52"/>
      <c r="D13" s="52"/>
      <c r="E13" s="52"/>
      <c r="F13" s="53"/>
      <c r="G13" s="38">
        <f>G10*70/G37</f>
        <v>18.428187667895298</v>
      </c>
      <c r="H13" s="1"/>
    </row>
    <row r="14" spans="1:8" ht="15">
      <c r="A14" s="1"/>
      <c r="B14" s="51" t="s">
        <v>18</v>
      </c>
      <c r="C14" s="62"/>
      <c r="D14" s="62"/>
      <c r="E14" s="62"/>
      <c r="F14" s="62"/>
      <c r="G14" s="62"/>
      <c r="H14" s="63"/>
    </row>
    <row r="15" spans="1:8" ht="17.25" thickBot="1">
      <c r="A15" s="1"/>
      <c r="B15" s="36" t="s">
        <v>116</v>
      </c>
      <c r="C15" s="5">
        <v>100</v>
      </c>
      <c r="D15" s="6">
        <v>3.4</v>
      </c>
      <c r="E15" s="6">
        <v>10.5</v>
      </c>
      <c r="F15" s="6">
        <v>7.6</v>
      </c>
      <c r="G15" s="6">
        <v>138</v>
      </c>
      <c r="H15" s="1"/>
    </row>
    <row r="16" spans="1:8" ht="33.75" thickBot="1">
      <c r="A16" s="1"/>
      <c r="B16" s="36" t="s">
        <v>117</v>
      </c>
      <c r="C16" s="5" t="s">
        <v>118</v>
      </c>
      <c r="D16" s="6">
        <v>1.4</v>
      </c>
      <c r="E16" s="6">
        <v>3.2</v>
      </c>
      <c r="F16" s="6">
        <v>11.8</v>
      </c>
      <c r="G16" s="6">
        <v>80</v>
      </c>
      <c r="H16" s="1"/>
    </row>
    <row r="17" spans="1:8" ht="66.75" thickBot="1">
      <c r="A17" s="1"/>
      <c r="B17" s="29" t="s">
        <v>67</v>
      </c>
      <c r="C17" s="5">
        <v>80</v>
      </c>
      <c r="D17" s="5">
        <v>13.92</v>
      </c>
      <c r="E17" s="5">
        <v>18.88</v>
      </c>
      <c r="F17" s="5">
        <v>7.04</v>
      </c>
      <c r="G17" s="5">
        <v>252.8</v>
      </c>
      <c r="H17" s="1"/>
    </row>
    <row r="18" spans="1:8" ht="17.25" thickBot="1">
      <c r="A18" s="1"/>
      <c r="B18" s="36" t="s">
        <v>119</v>
      </c>
      <c r="C18" s="5">
        <v>150</v>
      </c>
      <c r="D18" s="5">
        <v>4.5</v>
      </c>
      <c r="E18" s="5">
        <v>4.5</v>
      </c>
      <c r="F18" s="5">
        <v>21.9</v>
      </c>
      <c r="G18" s="5">
        <v>145.5</v>
      </c>
      <c r="H18" s="1"/>
    </row>
    <row r="19" spans="1:8" ht="33.75" thickBot="1">
      <c r="A19" s="1"/>
      <c r="B19" s="36" t="s">
        <v>159</v>
      </c>
      <c r="C19" s="5">
        <v>200</v>
      </c>
      <c r="D19" s="6">
        <v>0.8</v>
      </c>
      <c r="E19" s="6">
        <v>0.2</v>
      </c>
      <c r="F19" s="6">
        <v>43.6</v>
      </c>
      <c r="G19" s="6">
        <v>174</v>
      </c>
      <c r="H19" s="1"/>
    </row>
    <row r="20" spans="1:8" ht="17.25" thickBot="1">
      <c r="A20" s="1"/>
      <c r="B20" s="36" t="s">
        <v>0</v>
      </c>
      <c r="C20" s="5">
        <v>25</v>
      </c>
      <c r="D20" s="13">
        <v>1.7</v>
      </c>
      <c r="E20" s="13">
        <v>0.15</v>
      </c>
      <c r="F20" s="13">
        <v>11.9</v>
      </c>
      <c r="G20" s="13">
        <v>56</v>
      </c>
      <c r="H20" s="1"/>
    </row>
    <row r="21" spans="1:8" ht="17.25" thickBot="1">
      <c r="A21" s="1"/>
      <c r="B21" s="36"/>
      <c r="C21" s="5"/>
      <c r="D21" s="13"/>
      <c r="E21" s="13"/>
      <c r="F21" s="13"/>
      <c r="G21" s="13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3" t="s">
        <v>16</v>
      </c>
      <c r="C23" s="1"/>
      <c r="D23" s="1">
        <f>SUM(D15:D22)</f>
        <v>25.72</v>
      </c>
      <c r="E23" s="1">
        <f>SUM(E15:E22)</f>
        <v>37.43</v>
      </c>
      <c r="F23" s="1">
        <f>SUM(F15:F22)</f>
        <v>103.84</v>
      </c>
      <c r="G23" s="1">
        <f>SUM(G15:G22)</f>
        <v>846.3</v>
      </c>
      <c r="H23" s="1"/>
    </row>
    <row r="24" spans="1:8" ht="15">
      <c r="A24" s="1"/>
      <c r="B24" s="3" t="s">
        <v>17</v>
      </c>
      <c r="C24" s="1"/>
      <c r="D24" s="1">
        <v>1</v>
      </c>
      <c r="E24" s="1">
        <f>E23/D23</f>
        <v>1.4552877138413687</v>
      </c>
      <c r="F24" s="1">
        <f>F23/D23</f>
        <v>4.037325038880249</v>
      </c>
      <c r="G24" s="1"/>
      <c r="H24" s="1"/>
    </row>
    <row r="25" spans="1:8" ht="15">
      <c r="A25" s="1"/>
      <c r="B25" s="51" t="s">
        <v>49</v>
      </c>
      <c r="C25" s="52"/>
      <c r="D25" s="52"/>
      <c r="E25" s="52"/>
      <c r="F25" s="53"/>
      <c r="G25" s="38">
        <f>G23*60/G37</f>
        <v>31.722371462485167</v>
      </c>
      <c r="H25" s="28" t="s">
        <v>74</v>
      </c>
    </row>
    <row r="26" spans="1:8" ht="15">
      <c r="A26" s="1"/>
      <c r="B26" s="51" t="s">
        <v>50</v>
      </c>
      <c r="C26" s="52"/>
      <c r="D26" s="52"/>
      <c r="E26" s="52"/>
      <c r="F26" s="53"/>
      <c r="G26" s="38">
        <f>G23*70/G37</f>
        <v>37.00943337289936</v>
      </c>
      <c r="H26" s="1"/>
    </row>
    <row r="27" spans="1:8" ht="15">
      <c r="A27" s="1"/>
      <c r="B27" s="51" t="s">
        <v>19</v>
      </c>
      <c r="C27" s="62"/>
      <c r="D27" s="62"/>
      <c r="E27" s="62"/>
      <c r="F27" s="62"/>
      <c r="G27" s="62"/>
      <c r="H27" s="63"/>
    </row>
    <row r="28" spans="1:8" ht="50.25" thickBot="1">
      <c r="A28" s="1"/>
      <c r="B28" s="36" t="s">
        <v>120</v>
      </c>
      <c r="C28" s="5" t="s">
        <v>64</v>
      </c>
      <c r="D28" s="6">
        <v>7</v>
      </c>
      <c r="E28" s="6">
        <v>8.9</v>
      </c>
      <c r="F28" s="6">
        <v>35</v>
      </c>
      <c r="G28" s="6">
        <v>248</v>
      </c>
      <c r="H28" s="1"/>
    </row>
    <row r="29" spans="1:8" ht="60" customHeight="1" thickBot="1">
      <c r="A29" s="1"/>
      <c r="B29" s="36" t="s">
        <v>160</v>
      </c>
      <c r="C29" s="5">
        <v>170</v>
      </c>
      <c r="D29" s="6">
        <v>0.51</v>
      </c>
      <c r="E29" s="6">
        <v>0</v>
      </c>
      <c r="F29" s="6">
        <v>21.42</v>
      </c>
      <c r="G29" s="6">
        <v>85</v>
      </c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3" t="s">
        <v>16</v>
      </c>
      <c r="C33" s="1"/>
      <c r="D33" s="1">
        <f>SUM(D28:D32)</f>
        <v>7.51</v>
      </c>
      <c r="E33" s="1">
        <f>SUM(E28:E32)</f>
        <v>8.9</v>
      </c>
      <c r="F33" s="1">
        <f>SUM(F28:F32)</f>
        <v>56.42</v>
      </c>
      <c r="G33" s="1">
        <f>SUM(G28:G32)</f>
        <v>333</v>
      </c>
      <c r="H33" s="1"/>
    </row>
    <row r="34" spans="1:8" ht="15">
      <c r="A34" s="1"/>
      <c r="B34" s="3" t="s">
        <v>17</v>
      </c>
      <c r="C34" s="1"/>
      <c r="D34" s="1">
        <v>1</v>
      </c>
      <c r="E34" s="1">
        <f>E33/D33</f>
        <v>1.1850865512649802</v>
      </c>
      <c r="F34" s="1">
        <f>F33/D33</f>
        <v>7.5126498002663125</v>
      </c>
      <c r="G34" s="1"/>
      <c r="H34" s="1"/>
    </row>
    <row r="35" spans="1:8" ht="15">
      <c r="A35" s="1"/>
      <c r="B35" s="51" t="s">
        <v>49</v>
      </c>
      <c r="C35" s="52"/>
      <c r="D35" s="52"/>
      <c r="E35" s="52"/>
      <c r="F35" s="53"/>
      <c r="G35" s="38">
        <f>G33*60/G37</f>
        <v>12.4820391078903</v>
      </c>
      <c r="H35" s="28" t="s">
        <v>73</v>
      </c>
    </row>
    <row r="36" spans="1:8" ht="15">
      <c r="A36" s="1"/>
      <c r="B36" s="51" t="s">
        <v>50</v>
      </c>
      <c r="C36" s="52"/>
      <c r="D36" s="52"/>
      <c r="E36" s="52"/>
      <c r="F36" s="53"/>
      <c r="G36" s="38">
        <f>G33*70/G37</f>
        <v>14.562378959205349</v>
      </c>
      <c r="H36" s="1"/>
    </row>
    <row r="37" spans="1:8" ht="15">
      <c r="A37" s="1"/>
      <c r="B37" s="3" t="s">
        <v>20</v>
      </c>
      <c r="C37" s="1"/>
      <c r="D37" s="1">
        <f>D10+D23+D33</f>
        <v>47.16</v>
      </c>
      <c r="E37" s="1">
        <f>E10+E23+E33</f>
        <v>68.72</v>
      </c>
      <c r="F37" s="1">
        <f>F10+F23+F33</f>
        <v>198.57</v>
      </c>
      <c r="G37" s="1">
        <f>G10+G23+G33</f>
        <v>1600.6999999999998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3" t="s">
        <v>17</v>
      </c>
      <c r="C39" s="1"/>
      <c r="D39" s="1">
        <v>1</v>
      </c>
      <c r="E39" s="1">
        <f>E37/D37</f>
        <v>1.457167090754877</v>
      </c>
      <c r="F39" s="28">
        <f>F37/D37</f>
        <v>4.210559796437659</v>
      </c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B41" s="54" t="s">
        <v>22</v>
      </c>
      <c r="C41" s="55"/>
      <c r="D41" s="55"/>
      <c r="E41" s="55"/>
      <c r="F41" s="56"/>
      <c r="G41" s="60">
        <f>G37*100/2000</f>
        <v>80.03499999999998</v>
      </c>
      <c r="H41" s="1"/>
    </row>
    <row r="42" spans="1:8" ht="15">
      <c r="A42" s="1"/>
      <c r="B42" s="57"/>
      <c r="C42" s="58"/>
      <c r="D42" s="58"/>
      <c r="E42" s="58"/>
      <c r="F42" s="59"/>
      <c r="G42" s="61"/>
      <c r="H42" s="1"/>
    </row>
    <row r="43" spans="1:8" ht="15" customHeight="1">
      <c r="A43" s="1"/>
      <c r="B43" s="54" t="s">
        <v>21</v>
      </c>
      <c r="C43" s="55"/>
      <c r="D43" s="55"/>
      <c r="E43" s="55"/>
      <c r="F43" s="56"/>
      <c r="G43" s="60">
        <f>G37*100/2300</f>
        <v>69.59565217391302</v>
      </c>
      <c r="H43" s="1"/>
    </row>
    <row r="44" spans="1:8" ht="15">
      <c r="A44" s="1"/>
      <c r="B44" s="57"/>
      <c r="C44" s="58"/>
      <c r="D44" s="58"/>
      <c r="E44" s="58"/>
      <c r="F44" s="59"/>
      <c r="G44" s="6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3" t="s">
        <v>51</v>
      </c>
      <c r="C46" s="3"/>
      <c r="D46" s="3"/>
      <c r="E46" s="3"/>
      <c r="F46" s="3"/>
      <c r="G46" s="3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52</v>
      </c>
      <c r="C48" s="1"/>
      <c r="D48" s="1">
        <v>4</v>
      </c>
      <c r="E48" s="1">
        <v>9</v>
      </c>
      <c r="F48" s="1">
        <v>4</v>
      </c>
      <c r="G48" s="1"/>
      <c r="H48" s="1"/>
    </row>
    <row r="49" spans="1:8" ht="15">
      <c r="A49" s="1"/>
      <c r="B49" s="3"/>
      <c r="C49" s="1"/>
      <c r="D49" s="1"/>
      <c r="E49" s="1"/>
      <c r="F49" s="1"/>
      <c r="G49" s="1"/>
      <c r="H49" s="1"/>
    </row>
    <row r="50" spans="2:8" ht="15">
      <c r="B50" s="3" t="s">
        <v>53</v>
      </c>
      <c r="C50" s="1"/>
      <c r="D50" s="1">
        <f>D37*D48</f>
        <v>188.64</v>
      </c>
      <c r="E50" s="1">
        <f>E37*E48</f>
        <v>618.48</v>
      </c>
      <c r="F50" s="1">
        <f>F37*F48</f>
        <v>794.28</v>
      </c>
      <c r="G50" s="1"/>
      <c r="H50" s="1"/>
    </row>
    <row r="51" spans="2:8" ht="15">
      <c r="B51" s="3"/>
      <c r="C51" s="1"/>
      <c r="D51" s="1"/>
      <c r="E51" s="1"/>
      <c r="F51" s="1"/>
      <c r="G51" s="1"/>
      <c r="H51" s="1"/>
    </row>
    <row r="52" spans="2:8" ht="15">
      <c r="B52" s="3" t="s">
        <v>54</v>
      </c>
      <c r="C52" s="1"/>
      <c r="D52" s="1">
        <f>D50+E50+F50</f>
        <v>1601.4</v>
      </c>
      <c r="E52" s="1"/>
      <c r="F52" s="1"/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30">
      <c r="B54" s="4" t="s">
        <v>55</v>
      </c>
      <c r="C54" s="1"/>
      <c r="D54" s="1">
        <f>D50*100/D52</f>
        <v>11.779692768827276</v>
      </c>
      <c r="E54" s="39">
        <f>E50*100/D52</f>
        <v>38.621206444361185</v>
      </c>
      <c r="F54" s="39">
        <f>F50*100/D52</f>
        <v>49.59910078681154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45">
      <c r="B56" s="4" t="s">
        <v>56</v>
      </c>
      <c r="C56" s="1"/>
      <c r="D56" s="3" t="s">
        <v>57</v>
      </c>
      <c r="E56" s="3" t="s">
        <v>58</v>
      </c>
      <c r="F56" s="3" t="s">
        <v>59</v>
      </c>
      <c r="G56" s="1"/>
      <c r="H56" s="1"/>
    </row>
  </sheetData>
  <sheetProtection/>
  <mergeCells count="14">
    <mergeCell ref="B25:F25"/>
    <mergeCell ref="B2:H2"/>
    <mergeCell ref="B3:H3"/>
    <mergeCell ref="B12:F12"/>
    <mergeCell ref="B13:F13"/>
    <mergeCell ref="B14:H14"/>
    <mergeCell ref="B43:F44"/>
    <mergeCell ref="G43:G44"/>
    <mergeCell ref="B26:F26"/>
    <mergeCell ref="B27:H27"/>
    <mergeCell ref="B35:F35"/>
    <mergeCell ref="B36:F36"/>
    <mergeCell ref="B41:F42"/>
    <mergeCell ref="G41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2">
      <selection activeCell="C17" sqref="C17"/>
    </sheetView>
  </sheetViews>
  <sheetFormatPr defaultColWidth="9.140625" defaultRowHeight="15"/>
  <cols>
    <col min="2" max="2" width="27.140625" style="0" customWidth="1"/>
    <col min="3" max="3" width="12.7109375" style="0" bestFit="1" customWidth="1"/>
    <col min="8" max="8" width="14.00390625" style="0" customWidth="1"/>
  </cols>
  <sheetData>
    <row r="1" spans="1:8" ht="60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26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33.75" thickBot="1">
      <c r="A4" s="1"/>
      <c r="B4" s="36" t="s">
        <v>121</v>
      </c>
      <c r="C4" s="5">
        <v>200</v>
      </c>
      <c r="D4" s="6">
        <v>10.58</v>
      </c>
      <c r="E4" s="6">
        <v>13.8</v>
      </c>
      <c r="F4" s="6">
        <v>58.38</v>
      </c>
      <c r="G4" s="6">
        <v>403.7</v>
      </c>
      <c r="H4" s="1"/>
    </row>
    <row r="5" spans="1:8" ht="33.75" thickBot="1">
      <c r="A5" s="1"/>
      <c r="B5" s="36" t="s">
        <v>122</v>
      </c>
      <c r="C5" s="5" t="s">
        <v>65</v>
      </c>
      <c r="D5" s="6">
        <v>0.2</v>
      </c>
      <c r="E5" s="6">
        <v>0.06</v>
      </c>
      <c r="F5" s="6">
        <v>11.4</v>
      </c>
      <c r="G5" s="6">
        <v>44.6</v>
      </c>
      <c r="H5" s="1"/>
    </row>
    <row r="6" spans="1:8" ht="17.25" thickBot="1">
      <c r="A6" s="1"/>
      <c r="B6" s="29" t="s">
        <v>5</v>
      </c>
      <c r="C6" s="34" t="s">
        <v>63</v>
      </c>
      <c r="D6" s="6">
        <v>5.72</v>
      </c>
      <c r="E6" s="6">
        <v>7.92</v>
      </c>
      <c r="F6" s="6">
        <v>9.72</v>
      </c>
      <c r="G6" s="6">
        <v>132.8</v>
      </c>
      <c r="H6" s="1"/>
    </row>
    <row r="7" spans="1:8" ht="17.25" thickBot="1">
      <c r="A7" s="1"/>
      <c r="B7" s="36"/>
      <c r="C7" s="5"/>
      <c r="D7" s="6"/>
      <c r="E7" s="6"/>
      <c r="F7" s="6"/>
      <c r="G7" s="6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3" t="s">
        <v>16</v>
      </c>
      <c r="C9" s="1"/>
      <c r="D9" s="1">
        <f>SUM(D4:D8)</f>
        <v>16.5</v>
      </c>
      <c r="E9" s="1">
        <f>SUM(E4:E8)</f>
        <v>21.78</v>
      </c>
      <c r="F9" s="1">
        <f>SUM(F4:F8)</f>
        <v>79.5</v>
      </c>
      <c r="G9" s="1">
        <f>SUM(G4:G8)</f>
        <v>581.1</v>
      </c>
      <c r="H9" s="1"/>
    </row>
    <row r="10" spans="1:8" ht="15">
      <c r="A10" s="1"/>
      <c r="B10" s="3" t="s">
        <v>17</v>
      </c>
      <c r="C10" s="1"/>
      <c r="D10" s="1">
        <v>1</v>
      </c>
      <c r="E10" s="1">
        <f>E9/D9</f>
        <v>1.32</v>
      </c>
      <c r="F10" s="1">
        <f>F9/D9</f>
        <v>4.818181818181818</v>
      </c>
      <c r="G10" s="1"/>
      <c r="H10" s="1"/>
    </row>
    <row r="11" spans="1:8" ht="15">
      <c r="A11" s="1"/>
      <c r="B11" s="51" t="s">
        <v>49</v>
      </c>
      <c r="C11" s="52"/>
      <c r="D11" s="52"/>
      <c r="E11" s="52"/>
      <c r="F11" s="53"/>
      <c r="G11" s="38">
        <f>G9*60/G37</f>
        <v>21.26844503547181</v>
      </c>
      <c r="H11" s="28" t="s">
        <v>72</v>
      </c>
    </row>
    <row r="12" spans="1:8" ht="15">
      <c r="A12" s="1"/>
      <c r="B12" s="51" t="s">
        <v>50</v>
      </c>
      <c r="C12" s="52"/>
      <c r="D12" s="52"/>
      <c r="E12" s="52"/>
      <c r="F12" s="53"/>
      <c r="G12" s="38">
        <f>G9*70/G37</f>
        <v>24.81318587471711</v>
      </c>
      <c r="H12" s="1"/>
    </row>
    <row r="13" spans="1:8" ht="15">
      <c r="A13" s="1"/>
      <c r="B13" s="51" t="s">
        <v>18</v>
      </c>
      <c r="C13" s="62"/>
      <c r="D13" s="62"/>
      <c r="E13" s="62"/>
      <c r="F13" s="62"/>
      <c r="G13" s="62"/>
      <c r="H13" s="63"/>
    </row>
    <row r="14" spans="1:8" ht="50.25" thickBot="1">
      <c r="A14" s="1"/>
      <c r="B14" s="36" t="s">
        <v>123</v>
      </c>
      <c r="C14" s="5">
        <v>75</v>
      </c>
      <c r="D14" s="6">
        <v>1.8</v>
      </c>
      <c r="E14" s="6">
        <v>3.825</v>
      </c>
      <c r="F14" s="6">
        <v>8.48</v>
      </c>
      <c r="G14" s="6">
        <v>75.75</v>
      </c>
      <c r="H14" s="1"/>
    </row>
    <row r="15" spans="1:8" ht="66.75" thickBot="1">
      <c r="A15" s="1"/>
      <c r="B15" s="36" t="s">
        <v>124</v>
      </c>
      <c r="C15" s="5" t="s">
        <v>100</v>
      </c>
      <c r="D15" s="6">
        <v>6.03</v>
      </c>
      <c r="E15" s="6">
        <v>6.59</v>
      </c>
      <c r="F15" s="6">
        <v>10.59</v>
      </c>
      <c r="G15" s="6">
        <v>129.88</v>
      </c>
      <c r="H15" s="1"/>
    </row>
    <row r="16" spans="1:8" ht="17.25" thickBot="1">
      <c r="A16" s="1"/>
      <c r="B16" s="36" t="s">
        <v>125</v>
      </c>
      <c r="C16" s="5" t="s">
        <v>126</v>
      </c>
      <c r="D16" s="5">
        <v>9.9</v>
      </c>
      <c r="E16" s="5">
        <v>20.79</v>
      </c>
      <c r="F16" s="5">
        <v>4.4</v>
      </c>
      <c r="G16" s="5">
        <v>244.2</v>
      </c>
      <c r="H16" s="1"/>
    </row>
    <row r="17" spans="1:8" ht="29.25" customHeight="1" thickBot="1">
      <c r="A17" s="1"/>
      <c r="B17" s="36" t="s">
        <v>169</v>
      </c>
      <c r="C17" s="5">
        <v>150</v>
      </c>
      <c r="D17" s="6">
        <v>3</v>
      </c>
      <c r="E17" s="6">
        <v>3.75</v>
      </c>
      <c r="F17" s="6">
        <v>20.7</v>
      </c>
      <c r="G17" s="6">
        <v>129</v>
      </c>
      <c r="H17" s="1"/>
    </row>
    <row r="18" spans="1:8" ht="17.25" thickBot="1">
      <c r="A18" s="1"/>
      <c r="B18" s="36" t="s">
        <v>92</v>
      </c>
      <c r="C18" s="5">
        <v>180</v>
      </c>
      <c r="D18" s="6">
        <v>1.26</v>
      </c>
      <c r="E18" s="6">
        <v>0</v>
      </c>
      <c r="F18" s="6">
        <v>21.6</v>
      </c>
      <c r="G18" s="6">
        <v>90</v>
      </c>
      <c r="H18" s="1"/>
    </row>
    <row r="19" spans="1:8" ht="17.25" thickBot="1">
      <c r="A19" s="1"/>
      <c r="B19" s="29" t="s">
        <v>0</v>
      </c>
      <c r="C19" s="1">
        <v>20</v>
      </c>
      <c r="D19" s="1">
        <v>1.36</v>
      </c>
      <c r="E19" s="1">
        <v>0.12</v>
      </c>
      <c r="F19" s="1">
        <v>9.52</v>
      </c>
      <c r="G19" s="1">
        <v>44.8</v>
      </c>
      <c r="H19" s="1"/>
    </row>
    <row r="20" spans="1:8" ht="17.25" thickBot="1">
      <c r="A20" s="1"/>
      <c r="B20" s="29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3" t="s">
        <v>16</v>
      </c>
      <c r="C23" s="1"/>
      <c r="D23" s="1">
        <f>SUM(D14:D22)</f>
        <v>23.35</v>
      </c>
      <c r="E23" s="1">
        <f>SUM(E14:E22)</f>
        <v>35.074999999999996</v>
      </c>
      <c r="F23" s="1">
        <f>SUM(F14:F22)</f>
        <v>75.29</v>
      </c>
      <c r="G23" s="1">
        <f>SUM(G14:G22)</f>
        <v>713.6299999999999</v>
      </c>
      <c r="H23" s="1"/>
    </row>
    <row r="24" spans="1:8" ht="15">
      <c r="A24" s="1"/>
      <c r="B24" s="3" t="s">
        <v>17</v>
      </c>
      <c r="C24" s="1"/>
      <c r="D24" s="1">
        <v>1</v>
      </c>
      <c r="E24" s="1">
        <f>E23/D23</f>
        <v>1.5021413276231261</v>
      </c>
      <c r="F24" s="1">
        <f>F23/D23</f>
        <v>3.22441113490364</v>
      </c>
      <c r="G24" s="1"/>
      <c r="H24" s="1"/>
    </row>
    <row r="25" spans="1:8" ht="15">
      <c r="A25" s="1"/>
      <c r="B25" s="51" t="s">
        <v>49</v>
      </c>
      <c r="C25" s="52"/>
      <c r="D25" s="52"/>
      <c r="E25" s="52"/>
      <c r="F25" s="53"/>
      <c r="G25" s="38">
        <f>G23*60/G37</f>
        <v>26.119085236041553</v>
      </c>
      <c r="H25" s="28" t="s">
        <v>74</v>
      </c>
    </row>
    <row r="26" spans="1:8" ht="15">
      <c r="A26" s="1"/>
      <c r="B26" s="51" t="s">
        <v>50</v>
      </c>
      <c r="C26" s="52"/>
      <c r="D26" s="52"/>
      <c r="E26" s="52"/>
      <c r="F26" s="53"/>
      <c r="G26" s="38">
        <f>G23*70/G37</f>
        <v>30.472266108715143</v>
      </c>
      <c r="H26" s="1"/>
    </row>
    <row r="27" spans="1:8" ht="15">
      <c r="A27" s="1"/>
      <c r="B27" s="51" t="s">
        <v>19</v>
      </c>
      <c r="C27" s="62"/>
      <c r="D27" s="62"/>
      <c r="E27" s="62"/>
      <c r="F27" s="62"/>
      <c r="G27" s="62"/>
      <c r="H27" s="63"/>
    </row>
    <row r="28" spans="1:8" ht="17.25" thickBot="1">
      <c r="A28" s="1"/>
      <c r="B28" s="36" t="s">
        <v>127</v>
      </c>
      <c r="C28" s="5">
        <v>120</v>
      </c>
      <c r="D28" s="6">
        <v>16.8</v>
      </c>
      <c r="E28" s="6">
        <v>8.28</v>
      </c>
      <c r="F28" s="6">
        <v>16.32</v>
      </c>
      <c r="G28" s="6">
        <v>207.6</v>
      </c>
      <c r="H28" s="1"/>
    </row>
    <row r="29" spans="1:8" ht="17.25" thickBot="1">
      <c r="A29" s="1"/>
      <c r="B29" s="36" t="s">
        <v>85</v>
      </c>
      <c r="C29" s="5">
        <v>180</v>
      </c>
      <c r="D29" s="6">
        <v>0.18</v>
      </c>
      <c r="E29" s="6">
        <v>0.18</v>
      </c>
      <c r="F29" s="6">
        <v>19.62</v>
      </c>
      <c r="G29" s="6">
        <v>79.2</v>
      </c>
      <c r="H29" s="1"/>
    </row>
    <row r="30" spans="1:8" ht="33.75" thickBot="1">
      <c r="A30" s="1"/>
      <c r="B30" s="36" t="s">
        <v>128</v>
      </c>
      <c r="C30" s="5">
        <v>100</v>
      </c>
      <c r="D30" s="6">
        <v>0.3</v>
      </c>
      <c r="E30" s="6">
        <v>0.4</v>
      </c>
      <c r="F30" s="6">
        <v>12.9</v>
      </c>
      <c r="G30" s="6">
        <v>57.8</v>
      </c>
      <c r="H30" s="1"/>
    </row>
    <row r="31" spans="1:8" ht="17.25" thickBot="1">
      <c r="A31" s="1"/>
      <c r="B31" s="36"/>
      <c r="C31" s="5"/>
      <c r="D31" s="6"/>
      <c r="E31" s="6"/>
      <c r="F31" s="6"/>
      <c r="G31" s="6"/>
      <c r="H31" s="1"/>
    </row>
    <row r="32" spans="1:8" ht="17.25" thickBot="1">
      <c r="A32" s="1"/>
      <c r="B32" s="29"/>
      <c r="C32" s="5"/>
      <c r="D32" s="6"/>
      <c r="E32" s="6"/>
      <c r="F32" s="6"/>
      <c r="G32" s="6"/>
      <c r="H32" s="1"/>
    </row>
    <row r="33" spans="1:8" ht="15">
      <c r="A33" s="1"/>
      <c r="B33" s="3" t="s">
        <v>16</v>
      </c>
      <c r="C33" s="1"/>
      <c r="D33" s="1">
        <f>SUM(D28:D32)</f>
        <v>17.28</v>
      </c>
      <c r="E33" s="1">
        <f>SUM(E28:E32)</f>
        <v>8.86</v>
      </c>
      <c r="F33" s="1">
        <f>SUM(F28:F32)</f>
        <v>48.839999999999996</v>
      </c>
      <c r="G33" s="1">
        <f>SUM(G28:G32)</f>
        <v>344.6</v>
      </c>
      <c r="H33" s="1"/>
    </row>
    <row r="34" spans="1:8" ht="15">
      <c r="A34" s="1"/>
      <c r="B34" s="3" t="s">
        <v>17</v>
      </c>
      <c r="C34" s="1"/>
      <c r="D34" s="1">
        <v>1</v>
      </c>
      <c r="E34" s="1">
        <f>E33/D33</f>
        <v>0.5127314814814814</v>
      </c>
      <c r="F34" s="1">
        <f>F33/D33</f>
        <v>2.8263888888888884</v>
      </c>
      <c r="G34" s="1"/>
      <c r="H34" s="1"/>
    </row>
    <row r="35" spans="1:8" ht="15">
      <c r="A35" s="1"/>
      <c r="B35" s="51" t="s">
        <v>49</v>
      </c>
      <c r="C35" s="52"/>
      <c r="D35" s="52"/>
      <c r="E35" s="52"/>
      <c r="F35" s="53"/>
      <c r="G35" s="38">
        <f>G33*60/G37</f>
        <v>12.612469728486639</v>
      </c>
      <c r="H35" s="28" t="s">
        <v>73</v>
      </c>
    </row>
    <row r="36" spans="1:8" ht="15">
      <c r="A36" s="1"/>
      <c r="B36" s="51" t="s">
        <v>50</v>
      </c>
      <c r="C36" s="52"/>
      <c r="D36" s="52"/>
      <c r="E36" s="52"/>
      <c r="F36" s="53"/>
      <c r="G36" s="38">
        <f>G33*70/G37</f>
        <v>14.714548016567745</v>
      </c>
      <c r="H36" s="1"/>
    </row>
    <row r="37" spans="1:8" ht="15">
      <c r="A37" s="1"/>
      <c r="B37" s="3" t="s">
        <v>20</v>
      </c>
      <c r="C37" s="1"/>
      <c r="D37" s="1">
        <f>D9+D23+D33</f>
        <v>57.13</v>
      </c>
      <c r="E37" s="1">
        <f>E9+E23+E33</f>
        <v>65.715</v>
      </c>
      <c r="F37" s="1">
        <f>F9+F23+F33</f>
        <v>203.63000000000002</v>
      </c>
      <c r="G37" s="1">
        <f>G9+G23+G33</f>
        <v>1639.33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3" t="s">
        <v>17</v>
      </c>
      <c r="C39" s="1"/>
      <c r="D39" s="1">
        <v>1</v>
      </c>
      <c r="E39" s="1">
        <f>E37/D37</f>
        <v>1.1502713110449851</v>
      </c>
      <c r="F39" s="1">
        <f>F37/D37</f>
        <v>3.5643269735690533</v>
      </c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B41" s="54" t="s">
        <v>22</v>
      </c>
      <c r="C41" s="55"/>
      <c r="D41" s="55"/>
      <c r="E41" s="55"/>
      <c r="F41" s="56"/>
      <c r="G41" s="60">
        <f>G37*100/2000</f>
        <v>81.9665</v>
      </c>
      <c r="H41" s="1"/>
    </row>
    <row r="42" spans="1:8" ht="15">
      <c r="A42" s="1"/>
      <c r="B42" s="57"/>
      <c r="C42" s="58"/>
      <c r="D42" s="58"/>
      <c r="E42" s="58"/>
      <c r="F42" s="59"/>
      <c r="G42" s="61"/>
      <c r="H42" s="1"/>
    </row>
    <row r="43" spans="1:8" ht="15" customHeight="1">
      <c r="A43" s="1"/>
      <c r="B43" s="54" t="s">
        <v>21</v>
      </c>
      <c r="C43" s="55"/>
      <c r="D43" s="55"/>
      <c r="E43" s="55"/>
      <c r="F43" s="56"/>
      <c r="G43" s="60">
        <f>G37*100/2300</f>
        <v>71.27521739130435</v>
      </c>
      <c r="H43" s="1"/>
    </row>
    <row r="44" spans="1:8" ht="15">
      <c r="A44" s="1"/>
      <c r="B44" s="57"/>
      <c r="C44" s="58"/>
      <c r="D44" s="58"/>
      <c r="E44" s="58"/>
      <c r="F44" s="59"/>
      <c r="G44" s="6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3" t="s">
        <v>51</v>
      </c>
      <c r="C46" s="3"/>
      <c r="D46" s="3"/>
      <c r="E46" s="3"/>
      <c r="F46" s="3"/>
      <c r="G46" s="3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52</v>
      </c>
      <c r="C48" s="1"/>
      <c r="D48" s="1">
        <v>4</v>
      </c>
      <c r="E48" s="1">
        <v>9</v>
      </c>
      <c r="F48" s="1">
        <v>4</v>
      </c>
      <c r="G48" s="1"/>
      <c r="H48" s="1"/>
    </row>
    <row r="49" spans="1:8" ht="15">
      <c r="A49" s="1"/>
      <c r="B49" s="3"/>
      <c r="C49" s="1"/>
      <c r="D49" s="1"/>
      <c r="E49" s="1"/>
      <c r="F49" s="1"/>
      <c r="G49" s="1"/>
      <c r="H49" s="1"/>
    </row>
    <row r="50" spans="2:8" ht="15">
      <c r="B50" s="3" t="s">
        <v>53</v>
      </c>
      <c r="C50" s="1"/>
      <c r="D50" s="1">
        <f>D37*D48</f>
        <v>228.52</v>
      </c>
      <c r="E50" s="1">
        <f>E37*E48</f>
        <v>591.4350000000001</v>
      </c>
      <c r="F50" s="1">
        <f>F37*F48</f>
        <v>814.5200000000001</v>
      </c>
      <c r="G50" s="1"/>
      <c r="H50" s="1"/>
    </row>
    <row r="51" spans="2:8" ht="15">
      <c r="B51" s="3"/>
      <c r="C51" s="1"/>
      <c r="D51" s="1"/>
      <c r="E51" s="1"/>
      <c r="F51" s="1"/>
      <c r="G51" s="1"/>
      <c r="H51" s="1"/>
    </row>
    <row r="52" spans="2:8" ht="15">
      <c r="B52" s="3" t="s">
        <v>54</v>
      </c>
      <c r="C52" s="1"/>
      <c r="D52" s="1">
        <f>D50+E50+F50</f>
        <v>1634.4750000000001</v>
      </c>
      <c r="E52" s="1"/>
      <c r="F52" s="1"/>
      <c r="G52" s="1"/>
      <c r="H52" s="1"/>
    </row>
    <row r="53" spans="2:8" ht="15">
      <c r="B53" s="3" t="s">
        <v>55</v>
      </c>
      <c r="C53" s="1"/>
      <c r="D53" s="1"/>
      <c r="E53" s="1"/>
      <c r="F53" s="1"/>
      <c r="G53" s="1"/>
      <c r="H53" s="1"/>
    </row>
    <row r="54" spans="2:8" ht="30">
      <c r="B54" s="4" t="s">
        <v>55</v>
      </c>
      <c r="C54" s="1"/>
      <c r="D54" s="1">
        <f>D50*100/D52</f>
        <v>13.981247801281755</v>
      </c>
      <c r="E54" s="38">
        <f>E50*100/D52</f>
        <v>36.18501353645666</v>
      </c>
      <c r="F54" s="38">
        <f>F50*100/D52</f>
        <v>49.83373866226159</v>
      </c>
      <c r="G54" s="1"/>
      <c r="H54" s="1"/>
    </row>
    <row r="55" spans="2:8" ht="45">
      <c r="B55" s="4" t="s">
        <v>56</v>
      </c>
      <c r="C55" s="1"/>
      <c r="D55" s="3" t="s">
        <v>57</v>
      </c>
      <c r="E55" s="3" t="s">
        <v>58</v>
      </c>
      <c r="F55" s="3" t="s">
        <v>59</v>
      </c>
      <c r="G55" s="1"/>
      <c r="H55" s="1"/>
    </row>
  </sheetData>
  <sheetProtection/>
  <mergeCells count="14">
    <mergeCell ref="B25:F25"/>
    <mergeCell ref="B2:H2"/>
    <mergeCell ref="B3:H3"/>
    <mergeCell ref="B11:F11"/>
    <mergeCell ref="B12:F12"/>
    <mergeCell ref="B13:H13"/>
    <mergeCell ref="B43:F44"/>
    <mergeCell ref="G43:G44"/>
    <mergeCell ref="B26:F26"/>
    <mergeCell ref="B27:H27"/>
    <mergeCell ref="B35:F35"/>
    <mergeCell ref="B36:F36"/>
    <mergeCell ref="B41:F42"/>
    <mergeCell ref="G41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61"/>
  <sheetViews>
    <sheetView zoomScalePageLayoutView="0" workbookViewId="0" topLeftCell="A25">
      <selection activeCell="C20" sqref="C20"/>
    </sheetView>
  </sheetViews>
  <sheetFormatPr defaultColWidth="9.140625" defaultRowHeight="15"/>
  <cols>
    <col min="2" max="2" width="27.28125" style="0" customWidth="1"/>
    <col min="8" max="8" width="15.421875" style="0" customWidth="1"/>
  </cols>
  <sheetData>
    <row r="1" spans="1:8" ht="60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27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17.25" thickBot="1">
      <c r="A4" s="1"/>
      <c r="B4" s="45" t="s">
        <v>129</v>
      </c>
      <c r="C4" s="14">
        <v>50</v>
      </c>
      <c r="D4" s="15">
        <v>1.05</v>
      </c>
      <c r="E4" s="15">
        <v>1.45</v>
      </c>
      <c r="F4" s="15">
        <v>5.45</v>
      </c>
      <c r="G4" s="15">
        <v>39</v>
      </c>
      <c r="H4" s="1"/>
    </row>
    <row r="5" spans="1:8" ht="33.75" thickBot="1">
      <c r="A5" s="1"/>
      <c r="B5" s="36" t="s">
        <v>130</v>
      </c>
      <c r="C5" s="12">
        <v>50</v>
      </c>
      <c r="D5" s="6">
        <v>5.7</v>
      </c>
      <c r="E5" s="6">
        <v>9.77</v>
      </c>
      <c r="F5" s="6">
        <v>0.68</v>
      </c>
      <c r="G5" s="6">
        <v>115.65</v>
      </c>
      <c r="H5" s="1"/>
    </row>
    <row r="6" spans="1:8" ht="17.25" thickBot="1">
      <c r="A6" s="1"/>
      <c r="B6" s="36" t="s">
        <v>131</v>
      </c>
      <c r="C6" s="12">
        <v>120</v>
      </c>
      <c r="D6" s="6">
        <v>4.08</v>
      </c>
      <c r="E6" s="6">
        <v>3.48</v>
      </c>
      <c r="F6" s="6">
        <v>24.24</v>
      </c>
      <c r="G6" s="6">
        <v>344</v>
      </c>
      <c r="H6" s="1"/>
    </row>
    <row r="7" spans="1:8" ht="17.25" thickBot="1">
      <c r="A7" s="1"/>
      <c r="B7" s="36" t="s">
        <v>97</v>
      </c>
      <c r="C7" s="12">
        <v>180</v>
      </c>
      <c r="D7" s="9">
        <v>0.1</v>
      </c>
      <c r="E7" s="9">
        <v>0.03</v>
      </c>
      <c r="F7" s="9">
        <v>7.5</v>
      </c>
      <c r="G7" s="9">
        <v>23</v>
      </c>
      <c r="H7" s="1"/>
    </row>
    <row r="8" spans="1:8" ht="17.25" thickBot="1">
      <c r="A8" s="1"/>
      <c r="B8" s="36" t="s">
        <v>161</v>
      </c>
      <c r="C8" s="16">
        <v>40</v>
      </c>
      <c r="D8" s="10">
        <v>0.32</v>
      </c>
      <c r="E8" s="10">
        <v>0</v>
      </c>
      <c r="F8" s="10">
        <v>31.32</v>
      </c>
      <c r="G8" s="10">
        <v>126.6</v>
      </c>
      <c r="H8" s="1"/>
    </row>
    <row r="9" spans="1:8" ht="15">
      <c r="A9" s="1"/>
      <c r="B9" s="1" t="s">
        <v>1</v>
      </c>
      <c r="C9" s="1">
        <v>30</v>
      </c>
      <c r="D9" s="1">
        <v>2.38</v>
      </c>
      <c r="E9" s="1">
        <v>0.16</v>
      </c>
      <c r="F9" s="1">
        <v>15.12</v>
      </c>
      <c r="G9" s="1">
        <v>71.16</v>
      </c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3" t="s">
        <v>16</v>
      </c>
      <c r="C11" s="1"/>
      <c r="D11" s="1">
        <f>SUM(D4:D9)</f>
        <v>13.629999999999999</v>
      </c>
      <c r="E11" s="1">
        <f>SUM(E4:E9)</f>
        <v>14.889999999999999</v>
      </c>
      <c r="F11" s="1">
        <f>SUM(F4:F9)</f>
        <v>84.31</v>
      </c>
      <c r="G11" s="1">
        <f>SUM(G4:G9)</f>
        <v>719.41</v>
      </c>
      <c r="H11" s="1"/>
    </row>
    <row r="12" spans="1:8" ht="15">
      <c r="A12" s="1"/>
      <c r="B12" s="3" t="s">
        <v>17</v>
      </c>
      <c r="C12" s="1"/>
      <c r="D12" s="1">
        <v>1</v>
      </c>
      <c r="E12" s="1">
        <f>E11/D11</f>
        <v>1.0924431401320616</v>
      </c>
      <c r="F12" s="1">
        <f>F11/D11</f>
        <v>6.185619955979457</v>
      </c>
      <c r="G12" s="1"/>
      <c r="H12" s="1"/>
    </row>
    <row r="13" spans="1:8" ht="15">
      <c r="A13" s="1"/>
      <c r="B13" s="51" t="s">
        <v>49</v>
      </c>
      <c r="C13" s="52"/>
      <c r="D13" s="52"/>
      <c r="E13" s="52"/>
      <c r="F13" s="53"/>
      <c r="G13" s="38">
        <f>G11*60/G42</f>
        <v>25.129300809221633</v>
      </c>
      <c r="H13" s="28" t="s">
        <v>72</v>
      </c>
    </row>
    <row r="14" spans="1:8" ht="15">
      <c r="A14" s="1"/>
      <c r="B14" s="51" t="s">
        <v>50</v>
      </c>
      <c r="C14" s="52"/>
      <c r="D14" s="52"/>
      <c r="E14" s="52"/>
      <c r="F14" s="53"/>
      <c r="G14" s="38">
        <f>G11*70/G42</f>
        <v>29.31751761075857</v>
      </c>
      <c r="H14" s="1"/>
    </row>
    <row r="15" spans="1:8" ht="15">
      <c r="A15" s="1"/>
      <c r="B15" s="51" t="s">
        <v>18</v>
      </c>
      <c r="C15" s="62"/>
      <c r="D15" s="62"/>
      <c r="E15" s="62"/>
      <c r="F15" s="62"/>
      <c r="G15" s="62"/>
      <c r="H15" s="63"/>
    </row>
    <row r="16" spans="1:8" ht="50.25" thickBot="1">
      <c r="A16" s="1"/>
      <c r="B16" s="36" t="s">
        <v>132</v>
      </c>
      <c r="C16" s="12">
        <v>75</v>
      </c>
      <c r="D16" s="6">
        <v>4.125</v>
      </c>
      <c r="E16" s="6">
        <v>11.325</v>
      </c>
      <c r="F16" s="6">
        <v>4.35</v>
      </c>
      <c r="G16" s="6">
        <v>135.75</v>
      </c>
      <c r="H16" s="1"/>
    </row>
    <row r="17" spans="1:8" ht="50.25" thickBot="1">
      <c r="A17" s="1"/>
      <c r="B17" s="36" t="s">
        <v>133</v>
      </c>
      <c r="C17" s="12" t="s">
        <v>134</v>
      </c>
      <c r="D17" s="6">
        <v>6.55</v>
      </c>
      <c r="E17" s="6">
        <v>4.98</v>
      </c>
      <c r="F17" s="6">
        <v>17.57</v>
      </c>
      <c r="G17" s="6">
        <v>144.7</v>
      </c>
      <c r="H17" s="1"/>
    </row>
    <row r="18" spans="1:8" ht="17.25" thickBot="1">
      <c r="A18" s="1"/>
      <c r="B18" s="36" t="s">
        <v>135</v>
      </c>
      <c r="C18" s="17">
        <v>80</v>
      </c>
      <c r="D18" s="18">
        <v>12.64</v>
      </c>
      <c r="E18" s="18">
        <v>6.56</v>
      </c>
      <c r="F18" s="18">
        <v>11.2</v>
      </c>
      <c r="G18" s="18">
        <v>155.2</v>
      </c>
      <c r="H18" s="1"/>
    </row>
    <row r="19" spans="1:8" ht="17.25" thickBot="1">
      <c r="A19" s="1"/>
      <c r="B19" s="36" t="s">
        <v>109</v>
      </c>
      <c r="C19" s="12">
        <v>150</v>
      </c>
      <c r="D19" s="6">
        <v>2.1</v>
      </c>
      <c r="E19" s="6">
        <v>4.05</v>
      </c>
      <c r="F19" s="6">
        <v>22.35</v>
      </c>
      <c r="G19" s="6">
        <v>135</v>
      </c>
      <c r="H19" s="1"/>
    </row>
    <row r="20" spans="1:8" ht="83.25" thickBot="1">
      <c r="A20" s="1"/>
      <c r="B20" s="30" t="s">
        <v>170</v>
      </c>
      <c r="C20" s="20">
        <v>170</v>
      </c>
      <c r="D20" s="21">
        <v>0.51</v>
      </c>
      <c r="E20" s="21">
        <v>0</v>
      </c>
      <c r="F20" s="21">
        <v>21.42</v>
      </c>
      <c r="G20" s="21">
        <v>85</v>
      </c>
      <c r="H20" s="1"/>
    </row>
    <row r="21" spans="1:8" ht="17.25" thickBot="1">
      <c r="A21" s="1"/>
      <c r="B21" s="36" t="s">
        <v>0</v>
      </c>
      <c r="C21" s="16">
        <v>30</v>
      </c>
      <c r="D21" s="10">
        <v>2.04</v>
      </c>
      <c r="E21" s="10">
        <v>0.18</v>
      </c>
      <c r="F21" s="10">
        <v>14.28</v>
      </c>
      <c r="G21" s="10">
        <v>67.2</v>
      </c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44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16</v>
      </c>
      <c r="C26" s="1"/>
      <c r="D26" s="1">
        <f>SUM(D16:D25)</f>
        <v>27.965000000000003</v>
      </c>
      <c r="E26" s="1">
        <f>SUM(E16:E25)</f>
        <v>27.095</v>
      </c>
      <c r="F26" s="1">
        <f>SUM(F16:F25)</f>
        <v>91.17000000000002</v>
      </c>
      <c r="G26" s="1">
        <f>SUM(G16:G25)</f>
        <v>722.85</v>
      </c>
      <c r="H26" s="1"/>
    </row>
    <row r="27" spans="1:8" ht="15">
      <c r="A27" s="1"/>
      <c r="B27" s="3" t="s">
        <v>17</v>
      </c>
      <c r="C27" s="1"/>
      <c r="D27" s="1">
        <v>1</v>
      </c>
      <c r="E27" s="1">
        <f>E26/D26</f>
        <v>0.9688896835329875</v>
      </c>
      <c r="F27" s="1">
        <f>F26/D26</f>
        <v>3.260146611836224</v>
      </c>
      <c r="G27" s="1"/>
      <c r="H27" s="1"/>
    </row>
    <row r="28" spans="1:8" ht="15">
      <c r="A28" s="1"/>
      <c r="B28" s="51" t="s">
        <v>49</v>
      </c>
      <c r="C28" s="52"/>
      <c r="D28" s="52"/>
      <c r="E28" s="52"/>
      <c r="F28" s="53"/>
      <c r="G28" s="38">
        <f>G26*60/G42</f>
        <v>25.249461489200673</v>
      </c>
      <c r="H28" s="28" t="s">
        <v>74</v>
      </c>
    </row>
    <row r="29" spans="1:8" ht="15">
      <c r="A29" s="1"/>
      <c r="B29" s="51" t="s">
        <v>50</v>
      </c>
      <c r="C29" s="52"/>
      <c r="D29" s="52"/>
      <c r="E29" s="52"/>
      <c r="F29" s="53"/>
      <c r="G29" s="38">
        <f>G26*70/G42</f>
        <v>29.45770507073412</v>
      </c>
      <c r="H29" s="1"/>
    </row>
    <row r="30" spans="1:8" ht="15">
      <c r="A30" s="1"/>
      <c r="B30" s="51" t="s">
        <v>19</v>
      </c>
      <c r="C30" s="62"/>
      <c r="D30" s="62"/>
      <c r="E30" s="62"/>
      <c r="F30" s="62"/>
      <c r="G30" s="62"/>
      <c r="H30" s="63"/>
    </row>
    <row r="31" spans="1:8" ht="17.25" thickBot="1">
      <c r="A31" s="1"/>
      <c r="B31" s="36" t="s">
        <v>157</v>
      </c>
      <c r="C31" s="12">
        <v>20</v>
      </c>
      <c r="D31" s="6">
        <v>1.072</v>
      </c>
      <c r="E31" s="6">
        <v>5.52</v>
      </c>
      <c r="F31" s="6">
        <v>14.4</v>
      </c>
      <c r="G31" s="6">
        <v>67.5</v>
      </c>
      <c r="H31" s="1"/>
    </row>
    <row r="32" spans="1:8" ht="19.5" customHeight="1" thickBot="1">
      <c r="A32" s="1"/>
      <c r="B32" s="36" t="s">
        <v>103</v>
      </c>
      <c r="C32" s="12">
        <v>180</v>
      </c>
      <c r="D32" s="6">
        <v>6.57</v>
      </c>
      <c r="E32" s="6">
        <v>2.38</v>
      </c>
      <c r="F32" s="6">
        <v>9.56</v>
      </c>
      <c r="G32" s="6">
        <v>92.34</v>
      </c>
      <c r="H32" s="1"/>
    </row>
    <row r="33" spans="1:8" ht="33.75" thickBot="1">
      <c r="A33" s="1"/>
      <c r="B33" s="30" t="s">
        <v>136</v>
      </c>
      <c r="C33" s="20">
        <v>200</v>
      </c>
      <c r="D33" s="21">
        <v>0.6</v>
      </c>
      <c r="E33" s="21">
        <v>0.8</v>
      </c>
      <c r="F33" s="21">
        <v>25.8</v>
      </c>
      <c r="G33" s="21">
        <v>115.6</v>
      </c>
      <c r="H33" s="1"/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3" t="s">
        <v>16</v>
      </c>
      <c r="C38" s="1"/>
      <c r="D38" s="1">
        <f>SUM(D31:D37)</f>
        <v>8.242</v>
      </c>
      <c r="E38" s="1">
        <f>SUM(E31:E37)</f>
        <v>8.7</v>
      </c>
      <c r="F38" s="1">
        <f>SUM(F31:F37)</f>
        <v>49.760000000000005</v>
      </c>
      <c r="G38" s="1">
        <f>SUM(G31:G37)</f>
        <v>275.44</v>
      </c>
      <c r="H38" s="1"/>
    </row>
    <row r="39" spans="1:8" ht="15">
      <c r="A39" s="1"/>
      <c r="B39" s="3" t="s">
        <v>17</v>
      </c>
      <c r="C39" s="1"/>
      <c r="D39" s="1">
        <v>1</v>
      </c>
      <c r="E39" s="1">
        <f>E38/D38</f>
        <v>1.0555690366415917</v>
      </c>
      <c r="F39" s="1">
        <f>F38/D38</f>
        <v>6.037369570492599</v>
      </c>
      <c r="G39" s="1"/>
      <c r="H39" s="1"/>
    </row>
    <row r="40" spans="1:8" ht="15">
      <c r="A40" s="1"/>
      <c r="B40" s="51" t="s">
        <v>49</v>
      </c>
      <c r="C40" s="52"/>
      <c r="D40" s="52"/>
      <c r="E40" s="52"/>
      <c r="F40" s="53"/>
      <c r="G40" s="39">
        <f>G38*60/G42</f>
        <v>9.62123770157769</v>
      </c>
      <c r="H40" s="28" t="s">
        <v>73</v>
      </c>
    </row>
    <row r="41" spans="1:8" ht="15">
      <c r="A41" s="1"/>
      <c r="B41" s="51" t="s">
        <v>50</v>
      </c>
      <c r="C41" s="52"/>
      <c r="D41" s="52"/>
      <c r="E41" s="52"/>
      <c r="F41" s="53"/>
      <c r="G41" s="39">
        <f>G38*70/G42</f>
        <v>11.224777318507305</v>
      </c>
      <c r="H41" s="1"/>
    </row>
    <row r="42" spans="1:8" ht="15">
      <c r="A42" s="1"/>
      <c r="B42" s="3" t="s">
        <v>20</v>
      </c>
      <c r="C42" s="1"/>
      <c r="D42" s="1">
        <f>D11+D26+D38</f>
        <v>49.837</v>
      </c>
      <c r="E42" s="1">
        <f>E11+E26+E38</f>
        <v>50.685</v>
      </c>
      <c r="F42" s="1">
        <f>F11+F26+F38</f>
        <v>225.24</v>
      </c>
      <c r="G42" s="1">
        <f>G11+G26+G38</f>
        <v>1717.7</v>
      </c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3" t="s">
        <v>17</v>
      </c>
      <c r="C44" s="1"/>
      <c r="D44" s="1">
        <v>1</v>
      </c>
      <c r="E44" s="1">
        <f>E42/D42</f>
        <v>1.0170154704336136</v>
      </c>
      <c r="F44" s="1">
        <f>F42/D42</f>
        <v>4.519533679796135</v>
      </c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 customHeight="1">
      <c r="A46" s="1"/>
      <c r="B46" s="54" t="s">
        <v>22</v>
      </c>
      <c r="C46" s="55"/>
      <c r="D46" s="55"/>
      <c r="E46" s="55"/>
      <c r="F46" s="56"/>
      <c r="G46" s="60">
        <f>G42*100/2000</f>
        <v>85.885</v>
      </c>
      <c r="H46" s="1"/>
    </row>
    <row r="47" spans="1:8" ht="15">
      <c r="A47" s="1"/>
      <c r="B47" s="57"/>
      <c r="C47" s="58"/>
      <c r="D47" s="58"/>
      <c r="E47" s="58"/>
      <c r="F47" s="59"/>
      <c r="G47" s="61"/>
      <c r="H47" s="1"/>
    </row>
    <row r="48" spans="1:8" ht="15" customHeight="1">
      <c r="A48" s="1"/>
      <c r="B48" s="54" t="s">
        <v>21</v>
      </c>
      <c r="C48" s="55"/>
      <c r="D48" s="55"/>
      <c r="E48" s="55"/>
      <c r="F48" s="56"/>
      <c r="G48" s="60">
        <f>G42*100/2300</f>
        <v>74.68260869565218</v>
      </c>
      <c r="H48" s="1"/>
    </row>
    <row r="49" spans="1:8" ht="15">
      <c r="A49" s="1"/>
      <c r="B49" s="57"/>
      <c r="C49" s="58"/>
      <c r="D49" s="58"/>
      <c r="E49" s="58"/>
      <c r="F49" s="59"/>
      <c r="G49" s="6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3" t="s">
        <v>51</v>
      </c>
      <c r="C51" s="3"/>
      <c r="D51" s="3"/>
      <c r="E51" s="3"/>
      <c r="F51" s="3"/>
      <c r="G51" s="3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3" t="s">
        <v>52</v>
      </c>
      <c r="C53" s="1"/>
      <c r="D53" s="1">
        <v>4</v>
      </c>
      <c r="E53" s="1">
        <v>9</v>
      </c>
      <c r="F53" s="1">
        <v>4</v>
      </c>
      <c r="G53" s="1"/>
      <c r="H53" s="1"/>
    </row>
    <row r="54" spans="1:8" ht="15">
      <c r="A54" s="1"/>
      <c r="B54" s="3"/>
      <c r="C54" s="1"/>
      <c r="D54" s="1"/>
      <c r="E54" s="1"/>
      <c r="F54" s="1"/>
      <c r="G54" s="1"/>
      <c r="H54" s="1"/>
    </row>
    <row r="55" spans="2:8" ht="15">
      <c r="B55" s="3" t="s">
        <v>53</v>
      </c>
      <c r="C55" s="1"/>
      <c r="D55" s="1">
        <f>D42*D53</f>
        <v>199.348</v>
      </c>
      <c r="E55" s="1">
        <f>E42*E53</f>
        <v>456.165</v>
      </c>
      <c r="F55" s="1">
        <f>F42*F53</f>
        <v>900.96</v>
      </c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15">
      <c r="B57" s="3" t="s">
        <v>54</v>
      </c>
      <c r="C57" s="1"/>
      <c r="D57" s="1">
        <f>D55+E55+F55</f>
        <v>1556.473</v>
      </c>
      <c r="E57" s="1"/>
      <c r="F57" s="1"/>
      <c r="G57" s="1"/>
      <c r="H57" s="1"/>
    </row>
    <row r="58" spans="2:8" ht="15">
      <c r="B58" s="3"/>
      <c r="C58" s="1"/>
      <c r="D58" s="1"/>
      <c r="E58" s="1"/>
      <c r="F58" s="1"/>
      <c r="G58" s="1"/>
      <c r="H58" s="1"/>
    </row>
    <row r="59" spans="2:8" ht="30">
      <c r="B59" s="4" t="s">
        <v>55</v>
      </c>
      <c r="C59" s="1"/>
      <c r="D59" s="1">
        <f>D55*100/D57</f>
        <v>12.807674787805508</v>
      </c>
      <c r="E59" s="1">
        <f>E55*100/D57</f>
        <v>29.307607648831688</v>
      </c>
      <c r="F59" s="1">
        <f>F55*100/D57</f>
        <v>57.88471756336281</v>
      </c>
      <c r="G59" s="1"/>
      <c r="H59" s="1"/>
    </row>
    <row r="60" spans="2:8" ht="15">
      <c r="B60" s="3"/>
      <c r="C60" s="1"/>
      <c r="D60" s="1"/>
      <c r="E60" s="1"/>
      <c r="F60" s="1"/>
      <c r="G60" s="1"/>
      <c r="H60" s="1"/>
    </row>
    <row r="61" spans="2:8" ht="45">
      <c r="B61" s="4" t="s">
        <v>56</v>
      </c>
      <c r="C61" s="1"/>
      <c r="D61" s="3" t="s">
        <v>57</v>
      </c>
      <c r="E61" s="3" t="s">
        <v>58</v>
      </c>
      <c r="F61" s="3" t="s">
        <v>59</v>
      </c>
      <c r="G61" s="1"/>
      <c r="H61" s="1"/>
    </row>
  </sheetData>
  <sheetProtection/>
  <mergeCells count="14">
    <mergeCell ref="B28:F28"/>
    <mergeCell ref="B2:H2"/>
    <mergeCell ref="B3:H3"/>
    <mergeCell ref="B13:F13"/>
    <mergeCell ref="B14:F14"/>
    <mergeCell ref="B15:H15"/>
    <mergeCell ref="B48:F49"/>
    <mergeCell ref="G48:G49"/>
    <mergeCell ref="B29:F29"/>
    <mergeCell ref="B30:H30"/>
    <mergeCell ref="B40:F40"/>
    <mergeCell ref="B41:F41"/>
    <mergeCell ref="B46:F47"/>
    <mergeCell ref="G46:G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59"/>
  <sheetViews>
    <sheetView zoomScalePageLayoutView="0" workbookViewId="0" topLeftCell="A43">
      <selection activeCell="C30" sqref="C30"/>
    </sheetView>
  </sheetViews>
  <sheetFormatPr defaultColWidth="9.140625" defaultRowHeight="15"/>
  <cols>
    <col min="2" max="2" width="27.57421875" style="0" customWidth="1"/>
    <col min="3" max="3" width="12.7109375" style="0" bestFit="1" customWidth="1"/>
    <col min="8" max="8" width="15.421875" style="0" customWidth="1"/>
  </cols>
  <sheetData>
    <row r="1" spans="1:8" ht="60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28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33.75" thickBot="1">
      <c r="A4" s="1"/>
      <c r="B4" s="36" t="s">
        <v>121</v>
      </c>
      <c r="C4" s="12">
        <v>200</v>
      </c>
      <c r="D4" s="6">
        <v>10.58</v>
      </c>
      <c r="E4" s="6">
        <v>13.8</v>
      </c>
      <c r="F4" s="6">
        <v>58.38</v>
      </c>
      <c r="G4" s="6">
        <v>403.7</v>
      </c>
      <c r="H4" s="1"/>
    </row>
    <row r="5" spans="1:8" ht="33.75" thickBot="1">
      <c r="A5" s="1"/>
      <c r="B5" s="36" t="s">
        <v>137</v>
      </c>
      <c r="C5" s="12">
        <v>200</v>
      </c>
      <c r="D5" s="6">
        <v>1.2</v>
      </c>
      <c r="E5" s="6">
        <v>1.4</v>
      </c>
      <c r="F5" s="6">
        <v>9.6</v>
      </c>
      <c r="G5" s="6">
        <v>56</v>
      </c>
      <c r="H5" s="1"/>
    </row>
    <row r="6" spans="1:8" ht="43.5" customHeight="1" thickBot="1">
      <c r="A6" s="1"/>
      <c r="B6" s="36" t="s">
        <v>162</v>
      </c>
      <c r="C6" s="34" t="s">
        <v>113</v>
      </c>
      <c r="D6" s="6">
        <v>2.376</v>
      </c>
      <c r="E6" s="6">
        <v>0.1</v>
      </c>
      <c r="F6" s="6">
        <v>15.12</v>
      </c>
      <c r="G6" s="6">
        <v>71.16</v>
      </c>
      <c r="H6" s="1"/>
    </row>
    <row r="7" spans="1:8" ht="17.25" thickBot="1">
      <c r="A7" s="1"/>
      <c r="B7" s="36"/>
      <c r="C7" s="12"/>
      <c r="D7" s="6"/>
      <c r="E7" s="6"/>
      <c r="F7" s="6"/>
      <c r="G7" s="6"/>
      <c r="H7" s="1"/>
    </row>
    <row r="8" spans="1:8" ht="17.25" thickBot="1">
      <c r="A8" s="1"/>
      <c r="B8" s="29"/>
      <c r="C8" s="16"/>
      <c r="D8" s="10"/>
      <c r="E8" s="10"/>
      <c r="F8" s="10"/>
      <c r="G8" s="10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3" t="s">
        <v>16</v>
      </c>
      <c r="C10" s="1"/>
      <c r="D10" s="1">
        <f>SUM(D4:D9)</f>
        <v>14.155999999999999</v>
      </c>
      <c r="E10" s="1">
        <f>SUM(E4:E9)</f>
        <v>15.3</v>
      </c>
      <c r="F10" s="1">
        <f>SUM(F4:F9)</f>
        <v>83.10000000000001</v>
      </c>
      <c r="G10" s="1">
        <f>SUM(G4:G9)</f>
        <v>530.86</v>
      </c>
      <c r="H10" s="1"/>
    </row>
    <row r="11" spans="1:8" ht="15">
      <c r="A11" s="1"/>
      <c r="B11" s="3" t="s">
        <v>17</v>
      </c>
      <c r="C11" s="1"/>
      <c r="D11" s="1">
        <v>1</v>
      </c>
      <c r="E11" s="1">
        <f>E10/D10</f>
        <v>1.0808137892059906</v>
      </c>
      <c r="F11" s="1">
        <f>F10/D10</f>
        <v>5.870302345295282</v>
      </c>
      <c r="G11" s="1"/>
      <c r="H11" s="1"/>
    </row>
    <row r="12" spans="1:8" ht="15">
      <c r="A12" s="1"/>
      <c r="B12" s="51" t="s">
        <v>49</v>
      </c>
      <c r="C12" s="52"/>
      <c r="D12" s="52"/>
      <c r="E12" s="52"/>
      <c r="F12" s="53"/>
      <c r="G12" s="38">
        <f>G10*60/G40</f>
        <v>20.24792127545961</v>
      </c>
      <c r="H12" s="28" t="s">
        <v>72</v>
      </c>
    </row>
    <row r="13" spans="1:8" ht="15">
      <c r="A13" s="1"/>
      <c r="B13" s="51" t="s">
        <v>50</v>
      </c>
      <c r="C13" s="52"/>
      <c r="D13" s="52"/>
      <c r="E13" s="52"/>
      <c r="F13" s="53"/>
      <c r="G13" s="38">
        <f>G10*70/G40</f>
        <v>23.622574821369547</v>
      </c>
      <c r="H13" s="1"/>
    </row>
    <row r="14" spans="1:8" ht="15">
      <c r="A14" s="1"/>
      <c r="B14" s="51" t="s">
        <v>18</v>
      </c>
      <c r="C14" s="62"/>
      <c r="D14" s="62"/>
      <c r="E14" s="62"/>
      <c r="F14" s="62"/>
      <c r="G14" s="62"/>
      <c r="H14" s="63"/>
    </row>
    <row r="15" spans="1:8" ht="17.25" thickBot="1">
      <c r="A15" s="1"/>
      <c r="B15" s="36" t="s">
        <v>138</v>
      </c>
      <c r="C15" s="12">
        <v>80</v>
      </c>
      <c r="D15" s="6">
        <v>0.96</v>
      </c>
      <c r="E15" s="6">
        <v>8.08</v>
      </c>
      <c r="F15" s="6">
        <v>5.12</v>
      </c>
      <c r="G15" s="6">
        <v>96.8</v>
      </c>
      <c r="H15" s="1"/>
    </row>
    <row r="16" spans="1:8" ht="50.25" thickBot="1">
      <c r="A16" s="1"/>
      <c r="B16" s="36" t="s">
        <v>141</v>
      </c>
      <c r="C16" s="12" t="s">
        <v>100</v>
      </c>
      <c r="D16" s="6">
        <v>6.76</v>
      </c>
      <c r="E16" s="6">
        <v>7.41</v>
      </c>
      <c r="F16" s="6">
        <v>9.05</v>
      </c>
      <c r="G16" s="6">
        <v>131.48</v>
      </c>
      <c r="H16" s="1"/>
    </row>
    <row r="17" spans="1:8" ht="18" thickBot="1">
      <c r="A17" s="1"/>
      <c r="B17" s="50" t="s">
        <v>139</v>
      </c>
      <c r="C17" s="19">
        <v>70</v>
      </c>
      <c r="D17" s="7">
        <v>4.69</v>
      </c>
      <c r="E17" s="7">
        <v>3.22</v>
      </c>
      <c r="F17" s="7">
        <v>4.97</v>
      </c>
      <c r="G17" s="7">
        <v>67.9</v>
      </c>
      <c r="H17" s="1"/>
    </row>
    <row r="18" spans="1:8" ht="17.25" thickBot="1">
      <c r="A18" s="1"/>
      <c r="B18" s="36" t="s">
        <v>69</v>
      </c>
      <c r="C18" s="12">
        <v>150</v>
      </c>
      <c r="D18" s="6">
        <v>3.15</v>
      </c>
      <c r="E18" s="6">
        <v>4.95</v>
      </c>
      <c r="F18" s="6">
        <v>20.1</v>
      </c>
      <c r="G18" s="6">
        <v>138</v>
      </c>
      <c r="H18" s="1"/>
    </row>
    <row r="19" spans="1:8" ht="17.25" thickBot="1">
      <c r="A19" s="1"/>
      <c r="B19" s="36" t="s">
        <v>71</v>
      </c>
      <c r="C19" s="5">
        <v>180</v>
      </c>
      <c r="D19" s="6">
        <v>1.26</v>
      </c>
      <c r="E19" s="6">
        <v>0.18</v>
      </c>
      <c r="F19" s="6">
        <v>23.76</v>
      </c>
      <c r="G19" s="6">
        <v>239.94</v>
      </c>
      <c r="H19" s="1"/>
    </row>
    <row r="20" spans="1:8" ht="17.25" thickBot="1">
      <c r="A20" s="1"/>
      <c r="B20" s="36" t="s">
        <v>0</v>
      </c>
      <c r="C20" s="12">
        <v>30</v>
      </c>
      <c r="D20" s="6">
        <v>2.04</v>
      </c>
      <c r="E20" s="6">
        <v>0.18</v>
      </c>
      <c r="F20" s="6">
        <v>14.28</v>
      </c>
      <c r="G20" s="6">
        <v>67.2</v>
      </c>
      <c r="H20" s="1"/>
    </row>
    <row r="21" spans="1:8" ht="17.25" thickBot="1">
      <c r="A21" s="1"/>
      <c r="B21" s="29"/>
      <c r="C21" s="12"/>
      <c r="D21" s="6"/>
      <c r="E21" s="6"/>
      <c r="F21" s="6"/>
      <c r="G21" s="6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3" t="s">
        <v>16</v>
      </c>
      <c r="C25" s="1"/>
      <c r="D25" s="1">
        <f>SUM(D15:D24)</f>
        <v>18.86</v>
      </c>
      <c r="E25" s="1">
        <f>SUM(E15:E24)</f>
        <v>24.02</v>
      </c>
      <c r="F25" s="1">
        <f>SUM(F15:F24)</f>
        <v>77.28</v>
      </c>
      <c r="G25" s="1">
        <f>SUM(G15:G24)</f>
        <v>741.3199999999999</v>
      </c>
      <c r="H25" s="1"/>
    </row>
    <row r="26" spans="1:8" ht="15">
      <c r="A26" s="1"/>
      <c r="B26" s="3" t="s">
        <v>17</v>
      </c>
      <c r="C26" s="1"/>
      <c r="D26" s="1">
        <v>1</v>
      </c>
      <c r="E26" s="1">
        <f>E25/D25</f>
        <v>1.2735949098621422</v>
      </c>
      <c r="F26" s="1">
        <f>F25/D25</f>
        <v>4.097560975609756</v>
      </c>
      <c r="G26" s="1"/>
      <c r="H26" s="1"/>
    </row>
    <row r="27" spans="1:8" ht="15">
      <c r="A27" s="1"/>
      <c r="B27" s="51" t="s">
        <v>49</v>
      </c>
      <c r="C27" s="52"/>
      <c r="D27" s="52"/>
      <c r="E27" s="52"/>
      <c r="F27" s="53"/>
      <c r="G27" s="38">
        <f>G25*60/G40</f>
        <v>28.27523075749485</v>
      </c>
      <c r="H27" s="28" t="s">
        <v>74</v>
      </c>
    </row>
    <row r="28" spans="1:8" ht="15">
      <c r="A28" s="1"/>
      <c r="B28" s="51" t="s">
        <v>50</v>
      </c>
      <c r="C28" s="52"/>
      <c r="D28" s="52"/>
      <c r="E28" s="52"/>
      <c r="F28" s="53"/>
      <c r="G28" s="38">
        <f>G25*70/G40</f>
        <v>32.98776921707732</v>
      </c>
      <c r="H28" s="1"/>
    </row>
    <row r="29" spans="1:8" ht="15">
      <c r="A29" s="1"/>
      <c r="B29" s="51" t="s">
        <v>19</v>
      </c>
      <c r="C29" s="62"/>
      <c r="D29" s="62"/>
      <c r="E29" s="62"/>
      <c r="F29" s="62"/>
      <c r="G29" s="62"/>
      <c r="H29" s="63"/>
    </row>
    <row r="30" spans="1:8" ht="33.75" thickBot="1">
      <c r="A30" s="1"/>
      <c r="B30" s="36" t="s">
        <v>163</v>
      </c>
      <c r="C30" s="12">
        <v>50</v>
      </c>
      <c r="D30" s="6">
        <v>1.5</v>
      </c>
      <c r="E30" s="6">
        <v>1.35</v>
      </c>
      <c r="F30" s="6">
        <v>3.2</v>
      </c>
      <c r="G30" s="6">
        <v>31</v>
      </c>
      <c r="H30" s="1"/>
    </row>
    <row r="31" spans="1:8" ht="17.25" thickBot="1">
      <c r="A31" s="1"/>
      <c r="B31" s="36" t="s">
        <v>140</v>
      </c>
      <c r="C31" s="12">
        <v>80</v>
      </c>
      <c r="D31" s="6">
        <v>8.88</v>
      </c>
      <c r="E31" s="6">
        <v>11.92</v>
      </c>
      <c r="F31" s="6">
        <v>4.48</v>
      </c>
      <c r="G31" s="6">
        <v>160</v>
      </c>
      <c r="H31" s="1"/>
    </row>
    <row r="32" spans="1:8" ht="15">
      <c r="A32" s="1"/>
      <c r="B32" s="1" t="s">
        <v>85</v>
      </c>
      <c r="C32" s="1">
        <v>200</v>
      </c>
      <c r="D32" s="1">
        <v>0.2</v>
      </c>
      <c r="E32" s="1">
        <v>0.2</v>
      </c>
      <c r="F32" s="1">
        <v>21.8</v>
      </c>
      <c r="G32" s="1">
        <v>88</v>
      </c>
      <c r="H32" s="1"/>
    </row>
    <row r="33" spans="1:8" ht="15">
      <c r="A33" s="1"/>
      <c r="B33" s="1" t="s">
        <v>0</v>
      </c>
      <c r="C33" s="1">
        <v>20</v>
      </c>
      <c r="D33" s="1">
        <v>1.28</v>
      </c>
      <c r="E33" s="1">
        <v>0.1</v>
      </c>
      <c r="F33" s="1">
        <v>8.9</v>
      </c>
      <c r="G33" s="1">
        <v>21.9</v>
      </c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3" t="s">
        <v>16</v>
      </c>
      <c r="C36" s="1"/>
      <c r="D36" s="1">
        <f>SUM(D30:D35)</f>
        <v>11.86</v>
      </c>
      <c r="E36" s="1">
        <f>SUM(E30:E35)</f>
        <v>13.569999999999999</v>
      </c>
      <c r="F36" s="1">
        <f>SUM(F30:F35)</f>
        <v>38.38</v>
      </c>
      <c r="G36" s="1">
        <f>SUM(G30:G35)</f>
        <v>300.9</v>
      </c>
      <c r="H36" s="1"/>
    </row>
    <row r="37" spans="1:8" ht="15">
      <c r="A37" s="1"/>
      <c r="B37" s="3" t="s">
        <v>17</v>
      </c>
      <c r="C37" s="1"/>
      <c r="D37" s="1">
        <v>1</v>
      </c>
      <c r="E37" s="1">
        <f>E36/D36</f>
        <v>1.1441821247892074</v>
      </c>
      <c r="F37" s="1">
        <f>F36/D36</f>
        <v>3.2360876897133224</v>
      </c>
      <c r="G37" s="1"/>
      <c r="H37" s="1"/>
    </row>
    <row r="38" spans="1:8" ht="15">
      <c r="A38" s="1"/>
      <c r="B38" s="51" t="s">
        <v>49</v>
      </c>
      <c r="C38" s="52"/>
      <c r="D38" s="52"/>
      <c r="E38" s="52"/>
      <c r="F38" s="53"/>
      <c r="G38" s="38">
        <f>G36*60/G40</f>
        <v>11.476847967045542</v>
      </c>
      <c r="H38" s="28" t="s">
        <v>73</v>
      </c>
    </row>
    <row r="39" spans="1:8" ht="15">
      <c r="A39" s="1"/>
      <c r="B39" s="51" t="s">
        <v>50</v>
      </c>
      <c r="C39" s="52"/>
      <c r="D39" s="52"/>
      <c r="E39" s="52"/>
      <c r="F39" s="53"/>
      <c r="G39" s="38">
        <f>G36*70/G40</f>
        <v>13.389655961553132</v>
      </c>
      <c r="H39" s="1"/>
    </row>
    <row r="40" spans="1:8" ht="15">
      <c r="A40" s="1"/>
      <c r="B40" s="3" t="s">
        <v>20</v>
      </c>
      <c r="C40" s="1"/>
      <c r="D40" s="1">
        <f>D10+D25+D36</f>
        <v>44.876</v>
      </c>
      <c r="E40" s="1">
        <f>E10+E25+E36</f>
        <v>52.89</v>
      </c>
      <c r="F40" s="1">
        <f>F10+F25+F36</f>
        <v>198.76</v>
      </c>
      <c r="G40" s="1">
        <f>G10+G25+G36</f>
        <v>1573.08</v>
      </c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3" t="s">
        <v>17</v>
      </c>
      <c r="C42" s="1"/>
      <c r="D42" s="1">
        <v>1</v>
      </c>
      <c r="E42" s="28">
        <f>E40/D40</f>
        <v>1.1785809786968535</v>
      </c>
      <c r="F42" s="28">
        <f>F40/D40</f>
        <v>4.429093502094661</v>
      </c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 customHeight="1">
      <c r="A44" s="1"/>
      <c r="B44" s="54" t="s">
        <v>22</v>
      </c>
      <c r="C44" s="55"/>
      <c r="D44" s="55"/>
      <c r="E44" s="55"/>
      <c r="F44" s="56"/>
      <c r="G44" s="60">
        <f>G40*100/2000</f>
        <v>78.654</v>
      </c>
      <c r="H44" s="1"/>
    </row>
    <row r="45" spans="1:8" ht="15">
      <c r="A45" s="1"/>
      <c r="B45" s="57"/>
      <c r="C45" s="58"/>
      <c r="D45" s="58"/>
      <c r="E45" s="58"/>
      <c r="F45" s="59"/>
      <c r="G45" s="61"/>
      <c r="H45" s="1"/>
    </row>
    <row r="46" spans="1:8" ht="15" customHeight="1">
      <c r="A46" s="1"/>
      <c r="B46" s="54" t="s">
        <v>21</v>
      </c>
      <c r="C46" s="55"/>
      <c r="D46" s="55"/>
      <c r="E46" s="55"/>
      <c r="F46" s="56"/>
      <c r="G46" s="60">
        <f>G40*100/2300</f>
        <v>68.39478260869565</v>
      </c>
      <c r="H46" s="1"/>
    </row>
    <row r="47" spans="1:8" ht="15">
      <c r="A47" s="1"/>
      <c r="B47" s="57"/>
      <c r="C47" s="58"/>
      <c r="D47" s="58"/>
      <c r="E47" s="58"/>
      <c r="F47" s="59"/>
      <c r="G47" s="6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3" t="s">
        <v>51</v>
      </c>
      <c r="C49" s="3"/>
      <c r="D49" s="3"/>
      <c r="E49" s="3"/>
      <c r="F49" s="3"/>
      <c r="G49" s="3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3" t="s">
        <v>52</v>
      </c>
      <c r="C51" s="1"/>
      <c r="D51" s="1">
        <v>4</v>
      </c>
      <c r="E51" s="1">
        <v>9</v>
      </c>
      <c r="F51" s="1">
        <v>4</v>
      </c>
      <c r="G51" s="1"/>
      <c r="H51" s="1"/>
    </row>
    <row r="52" spans="1:8" ht="15">
      <c r="A52" s="1"/>
      <c r="B52" s="3"/>
      <c r="C52" s="1"/>
      <c r="D52" s="1"/>
      <c r="E52" s="1"/>
      <c r="F52" s="1"/>
      <c r="G52" s="1"/>
      <c r="H52" s="1"/>
    </row>
    <row r="53" spans="2:8" ht="15">
      <c r="B53" s="3" t="s">
        <v>53</v>
      </c>
      <c r="C53" s="1"/>
      <c r="D53" s="1">
        <f>D40*D51</f>
        <v>179.504</v>
      </c>
      <c r="E53" s="1">
        <f>E40*E51</f>
        <v>476.01</v>
      </c>
      <c r="F53" s="1">
        <f>F40*F51</f>
        <v>795.04</v>
      </c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15">
      <c r="B55" s="3" t="s">
        <v>54</v>
      </c>
      <c r="C55" s="1"/>
      <c r="D55" s="1">
        <f>D53+E53+F53</f>
        <v>1450.554</v>
      </c>
      <c r="E55" s="1"/>
      <c r="F55" s="1"/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30">
      <c r="B57" s="4" t="s">
        <v>55</v>
      </c>
      <c r="C57" s="1"/>
      <c r="D57" s="1">
        <f>D53*100/D55</f>
        <v>12.374858157641837</v>
      </c>
      <c r="E57" s="39">
        <f>E53*100/D55</f>
        <v>32.81573798700359</v>
      </c>
      <c r="F57" s="39">
        <f>F53*100/D55</f>
        <v>54.809403855354574</v>
      </c>
      <c r="G57" s="1"/>
      <c r="H57" s="1"/>
    </row>
    <row r="58" spans="2:8" ht="15">
      <c r="B58" s="3"/>
      <c r="C58" s="1"/>
      <c r="D58" s="1"/>
      <c r="E58" s="1"/>
      <c r="F58" s="1"/>
      <c r="G58" s="1"/>
      <c r="H58" s="1"/>
    </row>
    <row r="59" spans="2:8" ht="45">
      <c r="B59" s="4" t="s">
        <v>56</v>
      </c>
      <c r="C59" s="1"/>
      <c r="D59" s="3" t="s">
        <v>57</v>
      </c>
      <c r="E59" s="3" t="s">
        <v>58</v>
      </c>
      <c r="F59" s="3" t="s">
        <v>59</v>
      </c>
      <c r="G59" s="1"/>
      <c r="H59" s="1"/>
    </row>
  </sheetData>
  <sheetProtection/>
  <mergeCells count="14">
    <mergeCell ref="B27:F27"/>
    <mergeCell ref="B2:H2"/>
    <mergeCell ref="B3:H3"/>
    <mergeCell ref="B12:F12"/>
    <mergeCell ref="B13:F13"/>
    <mergeCell ref="B14:H14"/>
    <mergeCell ref="B46:F47"/>
    <mergeCell ref="G46:G47"/>
    <mergeCell ref="B28:F28"/>
    <mergeCell ref="B29:H29"/>
    <mergeCell ref="B38:F38"/>
    <mergeCell ref="B39:F39"/>
    <mergeCell ref="B44:F45"/>
    <mergeCell ref="G44:G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55"/>
  <sheetViews>
    <sheetView zoomScalePageLayoutView="0" workbookViewId="0" topLeftCell="A16">
      <selection activeCell="C17" sqref="C17"/>
    </sheetView>
  </sheetViews>
  <sheetFormatPr defaultColWidth="9.140625" defaultRowHeight="15"/>
  <cols>
    <col min="2" max="2" width="27.00390625" style="0" customWidth="1"/>
    <col min="8" max="8" width="15.140625" style="0" customWidth="1"/>
  </cols>
  <sheetData>
    <row r="1" spans="1:8" ht="60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29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50.25" thickBot="1">
      <c r="A4" s="1"/>
      <c r="B4" s="29" t="s">
        <v>70</v>
      </c>
      <c r="C4" s="12">
        <v>120</v>
      </c>
      <c r="D4" s="5">
        <v>18.6</v>
      </c>
      <c r="E4" s="5">
        <v>13.56</v>
      </c>
      <c r="F4" s="5">
        <v>20.4</v>
      </c>
      <c r="G4" s="5">
        <v>278.4</v>
      </c>
      <c r="H4" s="1"/>
    </row>
    <row r="5" spans="1:8" ht="17.25" thickBot="1">
      <c r="A5" s="1"/>
      <c r="B5" s="36" t="s">
        <v>68</v>
      </c>
      <c r="C5" s="12" t="s">
        <v>65</v>
      </c>
      <c r="D5" s="5">
        <v>0.24</v>
      </c>
      <c r="E5" s="5">
        <v>0.05</v>
      </c>
      <c r="F5" s="5">
        <v>15.2</v>
      </c>
      <c r="G5" s="5">
        <v>59</v>
      </c>
      <c r="H5" s="1"/>
    </row>
    <row r="6" spans="1:8" ht="31.5" customHeight="1" thickBot="1">
      <c r="A6" s="1"/>
      <c r="B6" s="36" t="s">
        <v>162</v>
      </c>
      <c r="C6" s="34" t="s">
        <v>113</v>
      </c>
      <c r="D6" s="5">
        <v>2.38</v>
      </c>
      <c r="E6" s="5">
        <v>0.16</v>
      </c>
      <c r="F6" s="5">
        <v>15.12</v>
      </c>
      <c r="G6" s="5">
        <v>71.16</v>
      </c>
      <c r="H6" s="1"/>
    </row>
    <row r="7" spans="1:8" ht="33.75" thickBot="1">
      <c r="A7" s="1"/>
      <c r="B7" s="36" t="s">
        <v>128</v>
      </c>
      <c r="C7" s="34" t="s">
        <v>142</v>
      </c>
      <c r="D7" s="6">
        <v>0.3</v>
      </c>
      <c r="E7" s="6">
        <v>0.4</v>
      </c>
      <c r="F7" s="6">
        <v>12.9</v>
      </c>
      <c r="G7" s="6">
        <v>57.8</v>
      </c>
      <c r="H7" s="1"/>
    </row>
    <row r="8" spans="1:8" ht="17.25" thickBot="1">
      <c r="A8" s="1"/>
      <c r="B8" s="29"/>
      <c r="C8" s="5"/>
      <c r="D8" s="13"/>
      <c r="E8" s="13"/>
      <c r="F8" s="13"/>
      <c r="G8" s="13"/>
      <c r="H8" s="1"/>
    </row>
    <row r="9" spans="1:8" ht="15">
      <c r="A9" s="1"/>
      <c r="B9" s="3" t="s">
        <v>16</v>
      </c>
      <c r="C9" s="1"/>
      <c r="D9" s="1">
        <f>SUM(D4:D8)</f>
        <v>21.52</v>
      </c>
      <c r="E9" s="1">
        <f>SUM(E4:E8)</f>
        <v>14.170000000000002</v>
      </c>
      <c r="F9" s="1">
        <f>SUM(F4:F8)</f>
        <v>63.61999999999999</v>
      </c>
      <c r="G9" s="1">
        <f>SUM(G4:G8)</f>
        <v>466.35999999999996</v>
      </c>
      <c r="H9" s="1"/>
    </row>
    <row r="10" spans="1:8" ht="15">
      <c r="A10" s="1"/>
      <c r="B10" s="3" t="s">
        <v>17</v>
      </c>
      <c r="C10" s="1"/>
      <c r="D10" s="1">
        <v>1</v>
      </c>
      <c r="E10" s="1">
        <f>E9/D9</f>
        <v>0.6584572490706321</v>
      </c>
      <c r="F10" s="1">
        <f>F9/D9</f>
        <v>2.9563197026022303</v>
      </c>
      <c r="G10" s="1"/>
      <c r="H10" s="1"/>
    </row>
    <row r="11" spans="1:8" ht="15">
      <c r="A11" s="1"/>
      <c r="B11" s="51" t="s">
        <v>49</v>
      </c>
      <c r="C11" s="52"/>
      <c r="D11" s="52"/>
      <c r="E11" s="52"/>
      <c r="F11" s="53"/>
      <c r="G11" s="38">
        <f>G9*60/G36</f>
        <v>18.155133819951338</v>
      </c>
      <c r="H11" s="28" t="s">
        <v>72</v>
      </c>
    </row>
    <row r="12" spans="1:8" ht="15">
      <c r="A12" s="1"/>
      <c r="B12" s="51" t="s">
        <v>50</v>
      </c>
      <c r="C12" s="52"/>
      <c r="D12" s="52"/>
      <c r="E12" s="52"/>
      <c r="F12" s="53"/>
      <c r="G12" s="38">
        <f>G9*70/G36</f>
        <v>21.180989456609893</v>
      </c>
      <c r="H12" s="1"/>
    </row>
    <row r="13" spans="1:8" ht="15">
      <c r="A13" s="1"/>
      <c r="B13" s="51" t="s">
        <v>18</v>
      </c>
      <c r="C13" s="62"/>
      <c r="D13" s="62"/>
      <c r="E13" s="62"/>
      <c r="F13" s="62"/>
      <c r="G13" s="62"/>
      <c r="H13" s="63"/>
    </row>
    <row r="14" spans="1:8" ht="50.25" thickBot="1">
      <c r="A14" s="1"/>
      <c r="B14" s="36" t="s">
        <v>123</v>
      </c>
      <c r="C14" s="12">
        <v>75</v>
      </c>
      <c r="D14" s="6">
        <v>1.8</v>
      </c>
      <c r="E14" s="6">
        <v>3.83</v>
      </c>
      <c r="F14" s="6">
        <v>8.48</v>
      </c>
      <c r="G14" s="6">
        <v>75.75</v>
      </c>
      <c r="H14" s="1"/>
    </row>
    <row r="15" spans="1:8" ht="50.25" thickBot="1">
      <c r="A15" s="1"/>
      <c r="B15" s="36" t="s">
        <v>143</v>
      </c>
      <c r="C15" s="12" t="s">
        <v>100</v>
      </c>
      <c r="D15" s="6">
        <v>6.57</v>
      </c>
      <c r="E15" s="6">
        <v>6.6</v>
      </c>
      <c r="F15" s="6">
        <v>15.57</v>
      </c>
      <c r="G15" s="6">
        <v>152.39</v>
      </c>
      <c r="H15" s="1"/>
    </row>
    <row r="16" spans="1:8" ht="33.75" thickBot="1">
      <c r="A16" s="1"/>
      <c r="B16" s="36" t="s">
        <v>144</v>
      </c>
      <c r="C16" s="12" t="s">
        <v>145</v>
      </c>
      <c r="D16" s="6">
        <v>14.96</v>
      </c>
      <c r="E16" s="6">
        <v>28.08</v>
      </c>
      <c r="F16" s="6">
        <v>21.93</v>
      </c>
      <c r="G16" s="6">
        <v>399.75</v>
      </c>
      <c r="H16" s="1"/>
    </row>
    <row r="17" spans="1:8" ht="54" customHeight="1" thickBot="1">
      <c r="A17" s="1"/>
      <c r="B17" s="36" t="s">
        <v>164</v>
      </c>
      <c r="C17" s="12">
        <v>200</v>
      </c>
      <c r="D17" s="6">
        <v>0.3</v>
      </c>
      <c r="E17" s="6">
        <v>0</v>
      </c>
      <c r="F17" s="6">
        <v>32.4</v>
      </c>
      <c r="G17" s="6">
        <v>130</v>
      </c>
      <c r="H17" s="1"/>
    </row>
    <row r="18" spans="1:8" ht="17.25" thickBot="1">
      <c r="A18" s="1"/>
      <c r="B18" s="29" t="s">
        <v>0</v>
      </c>
      <c r="C18" s="12">
        <v>40</v>
      </c>
      <c r="D18" s="6">
        <v>2.72</v>
      </c>
      <c r="E18" s="6">
        <v>0.24</v>
      </c>
      <c r="F18" s="6">
        <v>19.04</v>
      </c>
      <c r="G18" s="6">
        <v>89.6</v>
      </c>
      <c r="H18" s="1"/>
    </row>
    <row r="19" spans="1:8" ht="17.25" thickBot="1">
      <c r="A19" s="1"/>
      <c r="B19" s="29"/>
      <c r="C19" s="12"/>
      <c r="D19" s="13"/>
      <c r="E19" s="13"/>
      <c r="F19" s="13"/>
      <c r="G19" s="13"/>
      <c r="H19" s="1"/>
    </row>
    <row r="20" spans="1:8" ht="17.25" thickBot="1">
      <c r="A20" s="1"/>
      <c r="B20" s="29"/>
      <c r="C20" s="16"/>
      <c r="D20" s="10"/>
      <c r="E20" s="10"/>
      <c r="F20" s="10"/>
      <c r="G20" s="10"/>
      <c r="H20" s="1"/>
    </row>
    <row r="21" spans="1:8" ht="15">
      <c r="A21" s="1"/>
      <c r="B21" s="3" t="s">
        <v>16</v>
      </c>
      <c r="C21" s="1"/>
      <c r="D21" s="1">
        <f>SUM(D14:D20)</f>
        <v>26.35</v>
      </c>
      <c r="E21" s="1">
        <f>SUM(E14:E20)</f>
        <v>38.75</v>
      </c>
      <c r="F21" s="1">
        <f>SUM(F14:F20)</f>
        <v>97.41999999999999</v>
      </c>
      <c r="G21" s="1">
        <f>SUM(G14:G20)</f>
        <v>847.49</v>
      </c>
      <c r="H21" s="1"/>
    </row>
    <row r="22" spans="1:8" ht="15">
      <c r="A22" s="1"/>
      <c r="B22" s="3" t="s">
        <v>17</v>
      </c>
      <c r="C22" s="1"/>
      <c r="D22" s="1">
        <v>1</v>
      </c>
      <c r="E22" s="1">
        <f>E21/D21</f>
        <v>1.4705882352941175</v>
      </c>
      <c r="F22" s="1">
        <f>F21/D21</f>
        <v>3.6971537001897525</v>
      </c>
      <c r="G22" s="1"/>
      <c r="H22" s="1"/>
    </row>
    <row r="23" spans="1:8" ht="15">
      <c r="A23" s="1"/>
      <c r="B23" s="51" t="s">
        <v>49</v>
      </c>
      <c r="C23" s="52"/>
      <c r="D23" s="52"/>
      <c r="E23" s="52"/>
      <c r="F23" s="53"/>
      <c r="G23" s="38">
        <f>G21*60/G36</f>
        <v>32.99231143552311</v>
      </c>
      <c r="H23" s="28" t="s">
        <v>74</v>
      </c>
    </row>
    <row r="24" spans="1:8" ht="15">
      <c r="A24" s="1"/>
      <c r="B24" s="51" t="s">
        <v>50</v>
      </c>
      <c r="C24" s="52"/>
      <c r="D24" s="52"/>
      <c r="E24" s="52"/>
      <c r="F24" s="53"/>
      <c r="G24" s="38">
        <f>G21*70/G36</f>
        <v>38.4910300081103</v>
      </c>
      <c r="H24" s="1"/>
    </row>
    <row r="25" spans="1:8" ht="15">
      <c r="A25" s="1"/>
      <c r="B25" s="51" t="s">
        <v>19</v>
      </c>
      <c r="C25" s="62"/>
      <c r="D25" s="62"/>
      <c r="E25" s="62"/>
      <c r="F25" s="62"/>
      <c r="G25" s="62"/>
      <c r="H25" s="63"/>
    </row>
    <row r="26" spans="1:8" ht="17.25" thickBot="1">
      <c r="A26" s="1"/>
      <c r="B26" s="36" t="s">
        <v>103</v>
      </c>
      <c r="C26" s="22">
        <v>200</v>
      </c>
      <c r="D26" s="23">
        <v>7.3</v>
      </c>
      <c r="E26" s="23">
        <v>2.64</v>
      </c>
      <c r="F26" s="23">
        <v>10.62</v>
      </c>
      <c r="G26" s="23">
        <v>102.6</v>
      </c>
      <c r="H26" s="1"/>
    </row>
    <row r="27" spans="1:8" ht="17.25" thickBot="1">
      <c r="A27" s="1"/>
      <c r="B27" s="36" t="s">
        <v>104</v>
      </c>
      <c r="C27" s="5">
        <v>40</v>
      </c>
      <c r="D27" s="6">
        <v>2.24</v>
      </c>
      <c r="E27" s="6">
        <v>3.52</v>
      </c>
      <c r="F27" s="6">
        <v>22.44</v>
      </c>
      <c r="G27" s="6">
        <v>124.8</v>
      </c>
      <c r="H27" s="1"/>
    </row>
    <row r="28" spans="1:8" ht="17.25" thickBot="1">
      <c r="A28" s="1"/>
      <c r="B28" s="36"/>
      <c r="C28" s="14"/>
      <c r="D28" s="24"/>
      <c r="E28" s="24"/>
      <c r="F28" s="24"/>
      <c r="G28" s="24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3" t="s">
        <v>16</v>
      </c>
      <c r="C32" s="1"/>
      <c r="D32" s="1">
        <f>SUM(D26:D31)</f>
        <v>9.54</v>
      </c>
      <c r="E32" s="1">
        <f>SUM(E26:E31)</f>
        <v>6.16</v>
      </c>
      <c r="F32" s="1">
        <f>SUM(F26:F31)</f>
        <v>33.06</v>
      </c>
      <c r="G32" s="1">
        <f>SUM(G26:G31)</f>
        <v>227.39999999999998</v>
      </c>
      <c r="H32" s="1"/>
    </row>
    <row r="33" spans="1:8" ht="15">
      <c r="A33" s="1"/>
      <c r="B33" s="3" t="s">
        <v>17</v>
      </c>
      <c r="C33" s="1"/>
      <c r="D33" s="1">
        <v>1</v>
      </c>
      <c r="E33" s="1">
        <f>E32/D32</f>
        <v>0.6457023060796646</v>
      </c>
      <c r="F33" s="1">
        <f>F32/D32</f>
        <v>3.465408805031447</v>
      </c>
      <c r="G33" s="1"/>
      <c r="H33" s="1"/>
    </row>
    <row r="34" spans="1:8" ht="15">
      <c r="A34" s="1"/>
      <c r="B34" s="51" t="s">
        <v>49</v>
      </c>
      <c r="C34" s="52"/>
      <c r="D34" s="52"/>
      <c r="E34" s="52"/>
      <c r="F34" s="53"/>
      <c r="G34" s="38">
        <f>G32*60/G36</f>
        <v>8.852554744525547</v>
      </c>
      <c r="H34" s="28" t="s">
        <v>73</v>
      </c>
    </row>
    <row r="35" spans="1:8" ht="15">
      <c r="A35" s="1"/>
      <c r="B35" s="51" t="s">
        <v>50</v>
      </c>
      <c r="C35" s="52"/>
      <c r="D35" s="52"/>
      <c r="E35" s="52"/>
      <c r="F35" s="53"/>
      <c r="G35" s="38">
        <f>G32*70/G36</f>
        <v>10.327980535279805</v>
      </c>
      <c r="H35" s="1"/>
    </row>
    <row r="36" spans="1:8" ht="15">
      <c r="A36" s="1"/>
      <c r="B36" s="3" t="s">
        <v>20</v>
      </c>
      <c r="C36" s="1"/>
      <c r="D36" s="1">
        <f>D9+D21+D32</f>
        <v>57.410000000000004</v>
      </c>
      <c r="E36" s="1">
        <f>E9+E21+E32</f>
        <v>59.08</v>
      </c>
      <c r="F36" s="1">
        <f>F9+F21+F32</f>
        <v>194.09999999999997</v>
      </c>
      <c r="G36" s="1">
        <f>G9+G21+G32</f>
        <v>1541.25</v>
      </c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3" t="s">
        <v>17</v>
      </c>
      <c r="C38" s="1"/>
      <c r="D38" s="1">
        <v>1</v>
      </c>
      <c r="E38" s="28">
        <f>E36/D36</f>
        <v>1.0290890088834697</v>
      </c>
      <c r="F38" s="1">
        <f>F36/D36</f>
        <v>3.3809440863960973</v>
      </c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 customHeight="1">
      <c r="A40" s="1"/>
      <c r="B40" s="54" t="s">
        <v>22</v>
      </c>
      <c r="C40" s="55"/>
      <c r="D40" s="55"/>
      <c r="E40" s="55"/>
      <c r="F40" s="56"/>
      <c r="G40" s="60">
        <f>G36*100/2000</f>
        <v>77.0625</v>
      </c>
      <c r="H40" s="1"/>
    </row>
    <row r="41" spans="1:8" ht="15">
      <c r="A41" s="1"/>
      <c r="B41" s="57"/>
      <c r="C41" s="58"/>
      <c r="D41" s="58"/>
      <c r="E41" s="58"/>
      <c r="F41" s="59"/>
      <c r="G41" s="61"/>
      <c r="H41" s="1"/>
    </row>
    <row r="42" spans="1:8" ht="15" customHeight="1">
      <c r="A42" s="1"/>
      <c r="B42" s="54" t="s">
        <v>21</v>
      </c>
      <c r="C42" s="55"/>
      <c r="D42" s="55"/>
      <c r="E42" s="55"/>
      <c r="F42" s="56"/>
      <c r="G42" s="60">
        <f>G36*100/2300</f>
        <v>67.01086956521739</v>
      </c>
      <c r="H42" s="1"/>
    </row>
    <row r="43" spans="1:8" ht="15">
      <c r="A43" s="1"/>
      <c r="B43" s="57"/>
      <c r="C43" s="58"/>
      <c r="D43" s="58"/>
      <c r="E43" s="58"/>
      <c r="F43" s="59"/>
      <c r="G43" s="6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3" t="s">
        <v>51</v>
      </c>
      <c r="C45" s="3"/>
      <c r="D45" s="3"/>
      <c r="E45" s="3"/>
      <c r="F45" s="3"/>
      <c r="G45" s="3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52</v>
      </c>
      <c r="C47" s="1"/>
      <c r="D47" s="1">
        <v>4</v>
      </c>
      <c r="E47" s="1">
        <v>9</v>
      </c>
      <c r="F47" s="1">
        <v>4</v>
      </c>
      <c r="G47" s="1"/>
      <c r="H47" s="1"/>
    </row>
    <row r="48" spans="1:8" ht="15">
      <c r="A48" s="1"/>
      <c r="B48" s="3"/>
      <c r="C48" s="1"/>
      <c r="D48" s="1"/>
      <c r="E48" s="1"/>
      <c r="F48" s="1"/>
      <c r="G48" s="1"/>
      <c r="H48" s="1"/>
    </row>
    <row r="49" spans="2:8" ht="15">
      <c r="B49" s="3" t="s">
        <v>53</v>
      </c>
      <c r="C49" s="1"/>
      <c r="D49" s="1">
        <f>D36*D47</f>
        <v>229.64000000000001</v>
      </c>
      <c r="E49" s="1">
        <f>E36*E47</f>
        <v>531.72</v>
      </c>
      <c r="F49" s="1">
        <f>F36*F47</f>
        <v>776.3999999999999</v>
      </c>
      <c r="G49" s="1"/>
      <c r="H49" s="1"/>
    </row>
    <row r="50" spans="2:8" ht="15">
      <c r="B50" s="3"/>
      <c r="C50" s="1"/>
      <c r="D50" s="1"/>
      <c r="E50" s="1"/>
      <c r="F50" s="1"/>
      <c r="G50" s="1"/>
      <c r="H50" s="1"/>
    </row>
    <row r="51" spans="2:8" ht="15">
      <c r="B51" s="3" t="s">
        <v>54</v>
      </c>
      <c r="C51" s="1"/>
      <c r="D51" s="1">
        <f>D49+E49+F49</f>
        <v>1537.7599999999998</v>
      </c>
      <c r="E51" s="1"/>
      <c r="F51" s="1"/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30">
      <c r="B53" s="4" t="s">
        <v>55</v>
      </c>
      <c r="C53" s="1"/>
      <c r="D53" s="1">
        <f>D49*100/D51</f>
        <v>14.933409634793469</v>
      </c>
      <c r="E53" s="37">
        <f>E49*100/D51</f>
        <v>34.577567370721056</v>
      </c>
      <c r="F53" s="1">
        <f>F49*100/D51</f>
        <v>50.48902299448548</v>
      </c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45">
      <c r="B55" s="4" t="s">
        <v>56</v>
      </c>
      <c r="C55" s="1"/>
      <c r="D55" s="3" t="s">
        <v>57</v>
      </c>
      <c r="E55" s="3" t="s">
        <v>58</v>
      </c>
      <c r="F55" s="3" t="s">
        <v>59</v>
      </c>
      <c r="G55" s="1"/>
      <c r="H55" s="1"/>
    </row>
  </sheetData>
  <sheetProtection/>
  <mergeCells count="14">
    <mergeCell ref="B23:F23"/>
    <mergeCell ref="B2:H2"/>
    <mergeCell ref="B3:H3"/>
    <mergeCell ref="B11:F11"/>
    <mergeCell ref="B12:F12"/>
    <mergeCell ref="B13:H13"/>
    <mergeCell ref="B42:F43"/>
    <mergeCell ref="G42:G43"/>
    <mergeCell ref="B24:F24"/>
    <mergeCell ref="B25:H25"/>
    <mergeCell ref="B34:F34"/>
    <mergeCell ref="B35:F35"/>
    <mergeCell ref="B40:F41"/>
    <mergeCell ref="G40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57"/>
  <sheetViews>
    <sheetView zoomScalePageLayoutView="0" workbookViewId="0" topLeftCell="A31">
      <selection activeCell="F57" sqref="F57"/>
    </sheetView>
  </sheetViews>
  <sheetFormatPr defaultColWidth="9.140625" defaultRowHeight="15"/>
  <cols>
    <col min="2" max="2" width="26.57421875" style="0" customWidth="1"/>
    <col min="3" max="3" width="12.7109375" style="0" bestFit="1" customWidth="1"/>
    <col min="5" max="5" width="10.8515625" style="0" bestFit="1" customWidth="1"/>
    <col min="8" max="8" width="12.8515625" style="0" customWidth="1"/>
  </cols>
  <sheetData>
    <row r="1" spans="1:8" ht="60">
      <c r="A1" s="1" t="s">
        <v>13</v>
      </c>
      <c r="B1" s="1" t="s">
        <v>6</v>
      </c>
      <c r="C1" s="2" t="s">
        <v>7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12</v>
      </c>
    </row>
    <row r="2" spans="1:8" ht="15">
      <c r="A2" s="1"/>
      <c r="B2" s="51" t="s">
        <v>30</v>
      </c>
      <c r="C2" s="62"/>
      <c r="D2" s="62"/>
      <c r="E2" s="62"/>
      <c r="F2" s="62"/>
      <c r="G2" s="62"/>
      <c r="H2" s="63"/>
    </row>
    <row r="3" spans="1:8" ht="15">
      <c r="A3" s="1"/>
      <c r="B3" s="51" t="s">
        <v>15</v>
      </c>
      <c r="C3" s="62"/>
      <c r="D3" s="62"/>
      <c r="E3" s="62"/>
      <c r="F3" s="62"/>
      <c r="G3" s="62"/>
      <c r="H3" s="63"/>
    </row>
    <row r="4" spans="1:8" ht="33.75" thickBot="1">
      <c r="A4" s="1"/>
      <c r="B4" s="36" t="s">
        <v>112</v>
      </c>
      <c r="C4" s="12">
        <v>50</v>
      </c>
      <c r="D4" s="6">
        <v>1.05</v>
      </c>
      <c r="E4" s="6">
        <v>4.45</v>
      </c>
      <c r="F4" s="6">
        <v>5.45</v>
      </c>
      <c r="G4" s="6">
        <v>39</v>
      </c>
      <c r="H4" s="1"/>
    </row>
    <row r="5" spans="1:8" ht="19.5" thickBot="1">
      <c r="A5" s="1"/>
      <c r="B5" s="36" t="s">
        <v>146</v>
      </c>
      <c r="C5" s="25">
        <v>105</v>
      </c>
      <c r="D5" s="25">
        <v>9.98</v>
      </c>
      <c r="E5" s="25">
        <v>12.6</v>
      </c>
      <c r="F5" s="25">
        <v>1.68</v>
      </c>
      <c r="G5" s="25">
        <v>159.6</v>
      </c>
      <c r="H5" s="1"/>
    </row>
    <row r="6" spans="1:8" ht="17.25" thickBot="1">
      <c r="A6" s="1"/>
      <c r="B6" s="36" t="s">
        <v>2</v>
      </c>
      <c r="C6" s="34" t="s">
        <v>96</v>
      </c>
      <c r="D6" s="5">
        <v>3.6</v>
      </c>
      <c r="E6" s="5">
        <v>2.8</v>
      </c>
      <c r="F6" s="5">
        <v>23.4</v>
      </c>
      <c r="G6" s="5">
        <v>134</v>
      </c>
      <c r="H6" s="1"/>
    </row>
    <row r="7" spans="1:8" ht="17.25" thickBot="1">
      <c r="A7" s="1"/>
      <c r="B7" s="36" t="s">
        <v>86</v>
      </c>
      <c r="C7" s="12">
        <v>30</v>
      </c>
      <c r="D7" s="6">
        <v>1.65</v>
      </c>
      <c r="E7" s="6">
        <v>7.5</v>
      </c>
      <c r="F7" s="6">
        <v>9.81</v>
      </c>
      <c r="G7" s="6">
        <v>113.4</v>
      </c>
      <c r="H7" s="1"/>
    </row>
    <row r="8" spans="1:8" ht="33.75" thickBot="1">
      <c r="A8" s="1"/>
      <c r="B8" s="36" t="s">
        <v>147</v>
      </c>
      <c r="C8" s="12">
        <v>200</v>
      </c>
      <c r="D8" s="6">
        <v>0.6</v>
      </c>
      <c r="E8" s="6">
        <v>0.8</v>
      </c>
      <c r="F8" s="6">
        <v>25.8</v>
      </c>
      <c r="G8" s="6">
        <v>115.6</v>
      </c>
      <c r="H8" s="1"/>
    </row>
    <row r="9" spans="1:8" ht="17.25" thickBot="1">
      <c r="A9" s="1"/>
      <c r="B9" s="36" t="s">
        <v>148</v>
      </c>
      <c r="C9" s="16">
        <v>40</v>
      </c>
      <c r="D9" s="10">
        <v>0</v>
      </c>
      <c r="E9" s="10">
        <v>0.04</v>
      </c>
      <c r="F9" s="10">
        <v>31.08</v>
      </c>
      <c r="G9" s="10">
        <v>12.8</v>
      </c>
      <c r="H9" s="1"/>
    </row>
    <row r="10" spans="1:8" ht="15">
      <c r="A10" s="1"/>
      <c r="B10" s="3" t="s">
        <v>16</v>
      </c>
      <c r="C10" s="1"/>
      <c r="D10" s="1">
        <f>SUM(D4:D9)</f>
        <v>16.880000000000003</v>
      </c>
      <c r="E10" s="1">
        <f>SUM(E4:E9)</f>
        <v>28.19</v>
      </c>
      <c r="F10" s="1">
        <f>SUM(F4:F9)</f>
        <v>97.22</v>
      </c>
      <c r="G10" s="1">
        <f>SUM(G4:G9)</f>
        <v>574.4</v>
      </c>
      <c r="H10" s="1"/>
    </row>
    <row r="11" spans="1:8" ht="15">
      <c r="A11" s="1"/>
      <c r="B11" s="3" t="s">
        <v>17</v>
      </c>
      <c r="C11" s="1"/>
      <c r="D11" s="1">
        <v>1</v>
      </c>
      <c r="E11" s="1">
        <f>E10/D10</f>
        <v>1.6700236966824642</v>
      </c>
      <c r="F11" s="1">
        <f>F10/D10</f>
        <v>5.759478672985781</v>
      </c>
      <c r="G11" s="1"/>
      <c r="H11" s="1"/>
    </row>
    <row r="12" spans="1:8" ht="15">
      <c r="A12" s="1"/>
      <c r="B12" s="51" t="s">
        <v>49</v>
      </c>
      <c r="C12" s="52"/>
      <c r="D12" s="52"/>
      <c r="E12" s="52"/>
      <c r="F12" s="53"/>
      <c r="G12" s="38">
        <f>G10*60/G38</f>
        <v>20.144490425755766</v>
      </c>
      <c r="H12" s="28" t="s">
        <v>72</v>
      </c>
    </row>
    <row r="13" spans="1:8" ht="15">
      <c r="A13" s="1"/>
      <c r="B13" s="51" t="s">
        <v>50</v>
      </c>
      <c r="C13" s="52"/>
      <c r="D13" s="52"/>
      <c r="E13" s="52"/>
      <c r="F13" s="53"/>
      <c r="G13" s="38">
        <f>G10*70/G38</f>
        <v>23.50190549671506</v>
      </c>
      <c r="H13" s="1"/>
    </row>
    <row r="14" spans="1:8" ht="15">
      <c r="A14" s="1"/>
      <c r="B14" s="51" t="s">
        <v>18</v>
      </c>
      <c r="C14" s="62"/>
      <c r="D14" s="62"/>
      <c r="E14" s="62"/>
      <c r="F14" s="62"/>
      <c r="G14" s="62"/>
      <c r="H14" s="63"/>
    </row>
    <row r="15" spans="1:8" ht="50.25" thickBot="1">
      <c r="A15" s="1"/>
      <c r="B15" s="36" t="s">
        <v>149</v>
      </c>
      <c r="C15" s="12">
        <v>100</v>
      </c>
      <c r="D15" s="6">
        <v>1.5</v>
      </c>
      <c r="E15" s="6">
        <v>10.6</v>
      </c>
      <c r="F15" s="6">
        <v>10.9</v>
      </c>
      <c r="G15" s="6">
        <v>145</v>
      </c>
      <c r="H15" s="1"/>
    </row>
    <row r="16" spans="1:8" ht="83.25" thickBot="1">
      <c r="A16" s="1"/>
      <c r="B16" s="36" t="s">
        <v>150</v>
      </c>
      <c r="C16" s="12" t="s">
        <v>61</v>
      </c>
      <c r="D16" s="6">
        <v>10.91</v>
      </c>
      <c r="E16" s="6">
        <v>4.81</v>
      </c>
      <c r="F16" s="6">
        <v>14.61</v>
      </c>
      <c r="G16" s="6">
        <v>145.48</v>
      </c>
      <c r="H16" s="1"/>
    </row>
    <row r="17" spans="1:8" ht="33.75" thickBot="1">
      <c r="A17" s="1"/>
      <c r="B17" s="36" t="s">
        <v>151</v>
      </c>
      <c r="C17" s="26">
        <v>80</v>
      </c>
      <c r="D17" s="27">
        <v>11.52</v>
      </c>
      <c r="E17" s="27">
        <v>12.64</v>
      </c>
      <c r="F17" s="27">
        <v>10.88</v>
      </c>
      <c r="G17" s="27">
        <v>203.2</v>
      </c>
      <c r="H17" s="1"/>
    </row>
    <row r="18" spans="1:8" ht="17.25" thickBot="1">
      <c r="A18" s="1"/>
      <c r="B18" s="36" t="s">
        <v>165</v>
      </c>
      <c r="C18" s="26">
        <v>150</v>
      </c>
      <c r="D18" s="27">
        <v>4.5</v>
      </c>
      <c r="E18" s="27">
        <v>4.5</v>
      </c>
      <c r="F18" s="27">
        <v>21.9</v>
      </c>
      <c r="G18" s="27">
        <v>145.5</v>
      </c>
      <c r="H18" s="1"/>
    </row>
    <row r="19" spans="1:8" ht="33.75" thickBot="1">
      <c r="A19" s="1"/>
      <c r="B19" s="36" t="s">
        <v>166</v>
      </c>
      <c r="C19" s="12">
        <v>180</v>
      </c>
      <c r="D19" s="6">
        <v>0.72</v>
      </c>
      <c r="E19" s="6">
        <v>0.18</v>
      </c>
      <c r="F19" s="6">
        <v>39.24</v>
      </c>
      <c r="G19" s="6">
        <v>156.6</v>
      </c>
      <c r="H19" s="1"/>
    </row>
    <row r="20" spans="1:8" ht="17.25" thickBot="1">
      <c r="A20" s="1"/>
      <c r="B20" s="36" t="s">
        <v>0</v>
      </c>
      <c r="C20" s="12">
        <v>30</v>
      </c>
      <c r="D20" s="6">
        <v>2.04</v>
      </c>
      <c r="E20" s="6">
        <v>0.18</v>
      </c>
      <c r="F20" s="6">
        <v>14.28</v>
      </c>
      <c r="G20" s="6">
        <v>67.2</v>
      </c>
      <c r="H20" s="1"/>
    </row>
    <row r="21" spans="1:8" ht="17.25" thickBot="1">
      <c r="A21" s="1"/>
      <c r="B21" s="29"/>
      <c r="C21" s="12"/>
      <c r="D21" s="5"/>
      <c r="E21" s="5"/>
      <c r="F21" s="5"/>
      <c r="G21" s="5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3" t="s">
        <v>16</v>
      </c>
      <c r="C23" s="1"/>
      <c r="D23" s="1">
        <f>SUM(D15:D22)</f>
        <v>31.189999999999998</v>
      </c>
      <c r="E23" s="1">
        <f>SUM(E15:E22)</f>
        <v>32.91</v>
      </c>
      <c r="F23" s="1">
        <f>SUM(F15:F22)</f>
        <v>111.81</v>
      </c>
      <c r="G23" s="1">
        <f>SUM(G15:G22)</f>
        <v>862.9800000000001</v>
      </c>
      <c r="H23" s="1"/>
    </row>
    <row r="24" spans="1:8" ht="15">
      <c r="A24" s="1"/>
      <c r="B24" s="3" t="s">
        <v>17</v>
      </c>
      <c r="C24" s="1"/>
      <c r="D24" s="1">
        <v>1</v>
      </c>
      <c r="E24" s="1">
        <f>E23/D23</f>
        <v>1.0551458800897724</v>
      </c>
      <c r="F24" s="1">
        <f>F23/D23</f>
        <v>3.5848028214171213</v>
      </c>
      <c r="G24" s="1"/>
      <c r="H24" s="1"/>
    </row>
    <row r="25" spans="1:8" ht="15">
      <c r="A25" s="1"/>
      <c r="B25" s="51" t="s">
        <v>49</v>
      </c>
      <c r="C25" s="52"/>
      <c r="D25" s="52"/>
      <c r="E25" s="52"/>
      <c r="F25" s="53"/>
      <c r="G25" s="38">
        <f>G23*60/G38</f>
        <v>30.265132917163502</v>
      </c>
      <c r="H25" s="28" t="s">
        <v>74</v>
      </c>
    </row>
    <row r="26" spans="1:8" ht="15">
      <c r="A26" s="1"/>
      <c r="B26" s="51" t="s">
        <v>50</v>
      </c>
      <c r="C26" s="52"/>
      <c r="D26" s="52"/>
      <c r="E26" s="52"/>
      <c r="F26" s="53"/>
      <c r="G26" s="38">
        <f>G23*70/G38</f>
        <v>35.30932173669075</v>
      </c>
      <c r="H26" s="1"/>
    </row>
    <row r="27" spans="1:8" ht="15">
      <c r="A27" s="1"/>
      <c r="B27" s="51" t="s">
        <v>19</v>
      </c>
      <c r="C27" s="62"/>
      <c r="D27" s="62"/>
      <c r="E27" s="62"/>
      <c r="F27" s="62"/>
      <c r="G27" s="62"/>
      <c r="H27" s="63"/>
    </row>
    <row r="28" spans="1:8" ht="33.75" thickBot="1">
      <c r="A28" s="1"/>
      <c r="B28" s="36" t="s">
        <v>152</v>
      </c>
      <c r="C28" s="12">
        <v>50</v>
      </c>
      <c r="D28" s="12">
        <v>1.69</v>
      </c>
      <c r="E28" s="12">
        <v>2.24</v>
      </c>
      <c r="F28" s="12">
        <v>13.23</v>
      </c>
      <c r="G28" s="12">
        <v>80.17</v>
      </c>
      <c r="H28" s="1"/>
    </row>
    <row r="29" spans="1:8" ht="16.5">
      <c r="A29" s="1"/>
      <c r="B29" s="2" t="s">
        <v>71</v>
      </c>
      <c r="C29" s="1">
        <v>145</v>
      </c>
      <c r="D29" s="6">
        <v>1.02</v>
      </c>
      <c r="E29" s="6">
        <v>0.15</v>
      </c>
      <c r="F29" s="6">
        <v>19.14</v>
      </c>
      <c r="G29" s="6">
        <v>193.29</v>
      </c>
      <c r="H29" s="1"/>
    </row>
    <row r="30" spans="1:8" ht="17.25" thickBot="1">
      <c r="A30" s="1"/>
      <c r="B30" s="36"/>
      <c r="C30" s="14"/>
      <c r="D30" s="24"/>
      <c r="E30" s="24"/>
      <c r="F30" s="24"/>
      <c r="G30" s="24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3" t="s">
        <v>16</v>
      </c>
      <c r="C34" s="1"/>
      <c r="D34" s="1">
        <f>SUM(D28:D33)</f>
        <v>2.71</v>
      </c>
      <c r="E34" s="1">
        <f>SUM(E28:E33)</f>
        <v>2.39</v>
      </c>
      <c r="F34" s="1">
        <f>SUM(F28:F33)</f>
        <v>32.370000000000005</v>
      </c>
      <c r="G34" s="1">
        <f>SUM(G28:G33)</f>
        <v>273.46</v>
      </c>
      <c r="H34" s="1"/>
    </row>
    <row r="35" spans="1:8" ht="15">
      <c r="A35" s="1"/>
      <c r="B35" s="3" t="s">
        <v>17</v>
      </c>
      <c r="C35" s="1"/>
      <c r="D35" s="1">
        <v>1</v>
      </c>
      <c r="E35" s="1">
        <f>E34/D34</f>
        <v>0.8819188191881919</v>
      </c>
      <c r="F35" s="1">
        <f>F34/D34</f>
        <v>11.944649446494466</v>
      </c>
      <c r="G35" s="1"/>
      <c r="H35" s="1"/>
    </row>
    <row r="36" spans="1:8" ht="15">
      <c r="A36" s="1"/>
      <c r="B36" s="51" t="s">
        <v>49</v>
      </c>
      <c r="C36" s="52"/>
      <c r="D36" s="52"/>
      <c r="E36" s="52"/>
      <c r="F36" s="53"/>
      <c r="G36" s="38">
        <f>G34*60/G38</f>
        <v>9.59037665708073</v>
      </c>
      <c r="H36" s="28" t="s">
        <v>73</v>
      </c>
    </row>
    <row r="37" spans="1:8" ht="15">
      <c r="A37" s="1"/>
      <c r="B37" s="51" t="s">
        <v>50</v>
      </c>
      <c r="C37" s="52"/>
      <c r="D37" s="52"/>
      <c r="E37" s="52"/>
      <c r="F37" s="53"/>
      <c r="G37" s="38">
        <f>G34*70/G38</f>
        <v>11.188772766594186</v>
      </c>
      <c r="H37" s="1"/>
    </row>
    <row r="38" spans="1:8" ht="15">
      <c r="A38" s="1"/>
      <c r="B38" s="3" t="s">
        <v>20</v>
      </c>
      <c r="C38" s="1"/>
      <c r="D38" s="1">
        <f>D10+D23+D34</f>
        <v>50.78</v>
      </c>
      <c r="E38" s="1">
        <f>E10+E23+E34</f>
        <v>63.489999999999995</v>
      </c>
      <c r="F38" s="1">
        <f>F10+F23+F34</f>
        <v>241.4</v>
      </c>
      <c r="G38" s="1">
        <f>G10+G23+G34</f>
        <v>1710.8400000000001</v>
      </c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3" t="s">
        <v>17</v>
      </c>
      <c r="C40" s="1"/>
      <c r="D40" s="1">
        <v>1</v>
      </c>
      <c r="E40" s="1">
        <f>E38/D38</f>
        <v>1.2502953918865694</v>
      </c>
      <c r="F40" s="28">
        <f>F38/D38</f>
        <v>4.753840094525404</v>
      </c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1"/>
      <c r="B42" s="54" t="s">
        <v>22</v>
      </c>
      <c r="C42" s="55"/>
      <c r="D42" s="55"/>
      <c r="E42" s="55"/>
      <c r="F42" s="56"/>
      <c r="G42" s="60">
        <f>G38*100/2000</f>
        <v>85.542</v>
      </c>
      <c r="H42" s="1"/>
    </row>
    <row r="43" spans="1:8" ht="15">
      <c r="A43" s="1"/>
      <c r="B43" s="57"/>
      <c r="C43" s="58"/>
      <c r="D43" s="58"/>
      <c r="E43" s="58"/>
      <c r="F43" s="59"/>
      <c r="G43" s="61"/>
      <c r="H43" s="1"/>
    </row>
    <row r="44" spans="1:8" ht="15" customHeight="1">
      <c r="A44" s="1"/>
      <c r="B44" s="54" t="s">
        <v>21</v>
      </c>
      <c r="C44" s="55"/>
      <c r="D44" s="55"/>
      <c r="E44" s="55"/>
      <c r="F44" s="56"/>
      <c r="G44" s="60">
        <f>G38*100/2300</f>
        <v>74.38434782608695</v>
      </c>
      <c r="H44" s="1"/>
    </row>
    <row r="45" spans="1:8" ht="15">
      <c r="A45" s="1"/>
      <c r="B45" s="57"/>
      <c r="C45" s="58"/>
      <c r="D45" s="58"/>
      <c r="E45" s="58"/>
      <c r="F45" s="59"/>
      <c r="G45" s="6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51</v>
      </c>
      <c r="C47" s="3"/>
      <c r="D47" s="3"/>
      <c r="E47" s="3"/>
      <c r="F47" s="3"/>
      <c r="G47" s="3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3" t="s">
        <v>52</v>
      </c>
      <c r="C49" s="1"/>
      <c r="D49" s="1">
        <v>4</v>
      </c>
      <c r="E49" s="1">
        <v>9</v>
      </c>
      <c r="F49" s="1">
        <v>4</v>
      </c>
      <c r="G49" s="1"/>
      <c r="H49" s="1"/>
    </row>
    <row r="50" spans="1:8" ht="15">
      <c r="A50" s="1"/>
      <c r="B50" s="3"/>
      <c r="C50" s="1"/>
      <c r="D50" s="1"/>
      <c r="E50" s="1"/>
      <c r="F50" s="1"/>
      <c r="G50" s="1"/>
      <c r="H50" s="1"/>
    </row>
    <row r="51" spans="2:8" ht="15">
      <c r="B51" s="3" t="s">
        <v>53</v>
      </c>
      <c r="C51" s="1"/>
      <c r="D51" s="1">
        <f>D38*D49</f>
        <v>203.12</v>
      </c>
      <c r="E51" s="1">
        <f>E38*E49</f>
        <v>571.41</v>
      </c>
      <c r="F51" s="1">
        <f>F38*F49</f>
        <v>965.6</v>
      </c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15">
      <c r="B53" s="3" t="s">
        <v>54</v>
      </c>
      <c r="C53" s="1"/>
      <c r="D53" s="1">
        <f>D51+E51+F51</f>
        <v>1740.13</v>
      </c>
      <c r="E53" s="1"/>
      <c r="F53" s="1"/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30">
      <c r="B55" s="4" t="s">
        <v>55</v>
      </c>
      <c r="C55" s="1"/>
      <c r="D55" s="38">
        <f>D51*100/D53</f>
        <v>11.672691120778332</v>
      </c>
      <c r="E55" s="1">
        <f>E51*100/D53</f>
        <v>32.837201818254954</v>
      </c>
      <c r="F55" s="39">
        <f>F51*100/D53</f>
        <v>55.49010706096671</v>
      </c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45">
      <c r="B57" s="4" t="s">
        <v>56</v>
      </c>
      <c r="C57" s="1"/>
      <c r="D57" s="3" t="s">
        <v>57</v>
      </c>
      <c r="E57" s="3" t="s">
        <v>58</v>
      </c>
      <c r="F57" s="3" t="s">
        <v>59</v>
      </c>
      <c r="G57" s="1"/>
      <c r="H57" s="1"/>
    </row>
  </sheetData>
  <sheetProtection/>
  <mergeCells count="14">
    <mergeCell ref="B25:F25"/>
    <mergeCell ref="B2:H2"/>
    <mergeCell ref="B3:H3"/>
    <mergeCell ref="B12:F12"/>
    <mergeCell ref="B13:F13"/>
    <mergeCell ref="B14:H14"/>
    <mergeCell ref="B44:F45"/>
    <mergeCell ref="G44:G45"/>
    <mergeCell ref="B26:F26"/>
    <mergeCell ref="B27:H27"/>
    <mergeCell ref="B36:F36"/>
    <mergeCell ref="B37:F37"/>
    <mergeCell ref="B42:F43"/>
    <mergeCell ref="G42:G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2022-12-19T09:26:08Z</dcterms:modified>
  <cp:category/>
  <cp:version/>
  <cp:contentType/>
  <cp:contentStatus/>
</cp:coreProperties>
</file>