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definedNames/>
  <calcPr fullCalcOnLoad="1"/>
</workbook>
</file>

<file path=xl/sharedStrings.xml><?xml version="1.0" encoding="utf-8"?>
<sst xmlns="http://schemas.openxmlformats.org/spreadsheetml/2006/main" count="621" uniqueCount="182">
  <si>
    <t>Хлеб ржаной</t>
  </si>
  <si>
    <t>Хлеб пшеничный</t>
  </si>
  <si>
    <t>Какао с молоком</t>
  </si>
  <si>
    <t>Кофейный напиток с молоком</t>
  </si>
  <si>
    <t>30-35% норма</t>
  </si>
  <si>
    <t>Пюре картофельное</t>
  </si>
  <si>
    <t>Бутерброд с сыром</t>
  </si>
  <si>
    <t>Суп картофельный с мясными фрикадельками</t>
  </si>
  <si>
    <t>рацион</t>
  </si>
  <si>
    <t>выход блюд</t>
  </si>
  <si>
    <t>белки</t>
  </si>
  <si>
    <t>жиры</t>
  </si>
  <si>
    <t>углеводы</t>
  </si>
  <si>
    <t>энергетическая ценность</t>
  </si>
  <si>
    <t>примечание</t>
  </si>
  <si>
    <t>№ п/п</t>
  </si>
  <si>
    <t xml:space="preserve">1-й день </t>
  </si>
  <si>
    <t xml:space="preserve">завтрак </t>
  </si>
  <si>
    <t>ИТОГО</t>
  </si>
  <si>
    <t>БЖУ</t>
  </si>
  <si>
    <t>обед</t>
  </si>
  <si>
    <t>полдник (ужин)</t>
  </si>
  <si>
    <t>Всего за рацион</t>
  </si>
  <si>
    <t xml:space="preserve">% энергетической ценности рациона от максимальной калорийности суточного рациона </t>
  </si>
  <si>
    <t>% энергетической ценности рациона от минимальной калорийности суточного рациона</t>
  </si>
  <si>
    <t xml:space="preserve">2-й день </t>
  </si>
  <si>
    <t xml:space="preserve">3-й день </t>
  </si>
  <si>
    <t xml:space="preserve">4-й день </t>
  </si>
  <si>
    <t xml:space="preserve">5-й день </t>
  </si>
  <si>
    <t xml:space="preserve">6-й день </t>
  </si>
  <si>
    <t xml:space="preserve">7-й день </t>
  </si>
  <si>
    <t xml:space="preserve">8-й день </t>
  </si>
  <si>
    <t xml:space="preserve">9-й день </t>
  </si>
  <si>
    <t xml:space="preserve">10-й день </t>
  </si>
  <si>
    <t xml:space="preserve">1-Й ДЕНЬ </t>
  </si>
  <si>
    <t xml:space="preserve">2-Й ДЕНЬ </t>
  </si>
  <si>
    <t xml:space="preserve">3-Й ДЕНЬ </t>
  </si>
  <si>
    <t xml:space="preserve">4-Й ДЕНЬ </t>
  </si>
  <si>
    <t xml:space="preserve">5-Й ДЕНЬ </t>
  </si>
  <si>
    <t xml:space="preserve">6-Й ДЕНЬ </t>
  </si>
  <si>
    <t xml:space="preserve">7-Й ДЕНЬ </t>
  </si>
  <si>
    <t xml:space="preserve">8-Й ДЕНЬ </t>
  </si>
  <si>
    <t xml:space="preserve">9-Й ДЕНЬ </t>
  </si>
  <si>
    <t xml:space="preserve">10-Й ДЕНЬ </t>
  </si>
  <si>
    <t xml:space="preserve">11-Й ДЕНЬ </t>
  </si>
  <si>
    <t xml:space="preserve">12-Й ДЕНЬ </t>
  </si>
  <si>
    <t xml:space="preserve">13-Й ДЕНЬ </t>
  </si>
  <si>
    <t xml:space="preserve">14-Й ДЕНЬ </t>
  </si>
  <si>
    <t xml:space="preserve">среднее значение за 1 день </t>
  </si>
  <si>
    <t>завтрак</t>
  </si>
  <si>
    <r>
      <t>и</t>
    </r>
    <r>
      <rPr>
        <b/>
        <sz val="11"/>
        <color indexed="8"/>
        <rFont val="Calibri"/>
        <family val="2"/>
      </rPr>
      <t>того  сумма</t>
    </r>
  </si>
  <si>
    <t>% энергетической ценности при 60 %</t>
  </si>
  <si>
    <t>% энергетической ценности при 70 %</t>
  </si>
  <si>
    <t>Рассчет перевода БЖУ в калории и % соотношение от суточного рациона</t>
  </si>
  <si>
    <t>Коэфф. пересчета в калории</t>
  </si>
  <si>
    <t>Количество калорий</t>
  </si>
  <si>
    <t>Сумма калорий Б+Ж+У</t>
  </si>
  <si>
    <t>Рассчет структуры суточного рациона</t>
  </si>
  <si>
    <t>Нормируемое значение структуры (соответствие ТНПА)</t>
  </si>
  <si>
    <t>10-15 %</t>
  </si>
  <si>
    <t>30-32 %</t>
  </si>
  <si>
    <t>55-60 %</t>
  </si>
  <si>
    <t>Количество дней</t>
  </si>
  <si>
    <t>40</t>
  </si>
  <si>
    <t>200/7</t>
  </si>
  <si>
    <t>Салат из свеклы с сыром и чесноком или салат из свеклы с яблоками и маслом растительным</t>
  </si>
  <si>
    <t>Суп картофельный с горохом или суп картофельный с фасолью</t>
  </si>
  <si>
    <t>Чай с лимоном</t>
  </si>
  <si>
    <t>Компот из яблок или напиток лимонный</t>
  </si>
  <si>
    <t>Чай с молоком или чай с сахаром</t>
  </si>
  <si>
    <t>Сок или нектар</t>
  </si>
  <si>
    <t>норма 20-25%</t>
  </si>
  <si>
    <t>норма 10-15%</t>
  </si>
  <si>
    <t>норма 30-35%</t>
  </si>
  <si>
    <t>норма</t>
  </si>
  <si>
    <t>20-25%</t>
  </si>
  <si>
    <t>30-35%</t>
  </si>
  <si>
    <t>10-15%</t>
  </si>
  <si>
    <t>СРЕДНЕСТАТИСТИЧЕСКИЕ ДАННЫЕ  энергетической ценности рационов (в %)      6-10 лет</t>
  </si>
  <si>
    <t>Каша рассыпчатая гречневая</t>
  </si>
  <si>
    <t>Салат "Зарница"</t>
  </si>
  <si>
    <t>Компот из свежих яблок</t>
  </si>
  <si>
    <t>Салат " Аппетитный" или салат из свежих помидоров и огурцов ( с луком репчатым и маслом растительным)</t>
  </si>
  <si>
    <t>200/8</t>
  </si>
  <si>
    <t>Напиток из клюквы "Витаминный"</t>
  </si>
  <si>
    <t>Пельмени со сметаной "Любимая бабушка"</t>
  </si>
  <si>
    <t>20</t>
  </si>
  <si>
    <t>Рассольник ленинградский ( с крупой перловой) со сметаной</t>
  </si>
  <si>
    <t>160/15</t>
  </si>
  <si>
    <t>Какао "Чебурашка"</t>
  </si>
  <si>
    <t>Бутерброд с  маслом</t>
  </si>
  <si>
    <t>45</t>
  </si>
  <si>
    <t>Котлеты "Классные"</t>
  </si>
  <si>
    <t>Напиток  лимонный</t>
  </si>
  <si>
    <t>Компот из  сушёных плодов</t>
  </si>
  <si>
    <t>Чай с сахаром или чай с лимоном</t>
  </si>
  <si>
    <t>Суп молочный с макаронными изделиями  или крупой или затирка с молоком</t>
  </si>
  <si>
    <t>Манник "Полосатик" со сметаной</t>
  </si>
  <si>
    <t>Кофейный напиток с молоком сгущённым или молоком</t>
  </si>
  <si>
    <t>200/4/15</t>
  </si>
  <si>
    <t>Компот из смеси сухофруктов или плодов сушёных</t>
  </si>
  <si>
    <t>Булочка "Вкусная"</t>
  </si>
  <si>
    <t>Фрукты свежие (яблоки или другие)</t>
  </si>
  <si>
    <t>Колбаски "Аппетитные"</t>
  </si>
  <si>
    <t>Бабака картофельная со свининой  со сметаной или драники "Аппетитные"</t>
  </si>
  <si>
    <t>Йогурт питьевой или кефир</t>
  </si>
  <si>
    <t>Чай с сахаром</t>
  </si>
  <si>
    <t>Салат из свежих помидоров и огурцов ( с луком репчатым и маслом растительным)</t>
  </si>
  <si>
    <t>Борщ с капустой (свежей) и картофелем ( со сметаной и мясом отварным)</t>
  </si>
  <si>
    <t>Котлета "Нежность"</t>
  </si>
  <si>
    <t>Картофель,запечённый дольками</t>
  </si>
  <si>
    <t>Омлет натуральный или драчена</t>
  </si>
  <si>
    <t>Пудинг творожно-яблочный со сметаной</t>
  </si>
  <si>
    <t>Бутерброд с маслом</t>
  </si>
  <si>
    <t>Салат "Дружба"</t>
  </si>
  <si>
    <t>Суп картофельный со щавелем со сметаной</t>
  </si>
  <si>
    <t>Коврижка по-домашнему</t>
  </si>
  <si>
    <t>Коктейль молочный "Шоколадное наслаждение"</t>
  </si>
  <si>
    <t>200/20</t>
  </si>
  <si>
    <t xml:space="preserve">Шашлычок </t>
  </si>
  <si>
    <t xml:space="preserve">Сок или нектар или  кефир или йогурт питьевой </t>
  </si>
  <si>
    <t>Пельмени "Беларусочка"</t>
  </si>
  <si>
    <t>Винегрет с зелёным горошком</t>
  </si>
  <si>
    <t>Омлет натуральный</t>
  </si>
  <si>
    <t>Кукуруза консервированаая или помидор свежий (прционно)</t>
  </si>
  <si>
    <t>200</t>
  </si>
  <si>
    <t>Гренки "Восторг"</t>
  </si>
  <si>
    <t>200/4</t>
  </si>
  <si>
    <t>Фрукты свежие (апельсины  или другие)</t>
  </si>
  <si>
    <t>Хлеб пшеничный или батон или рулет дрожжевой</t>
  </si>
  <si>
    <t>Картофель запечённый "Антошкина картошка" или картофель "Золотые дольки"</t>
  </si>
  <si>
    <t>Фрукты свежие (апельсины или другие)</t>
  </si>
  <si>
    <t>Ризотто "Мозайка"</t>
  </si>
  <si>
    <t>Компот из апельсинов или компот из яблок</t>
  </si>
  <si>
    <t>Салат  "Школьные годы" или салат "Случь" или салат "Метёлка"</t>
  </si>
  <si>
    <t>Каша жидкая молочная рисовая или из овсяных хлопьев</t>
  </si>
  <si>
    <t>Наггетсы школьные или бифштекс "Смачны"</t>
  </si>
  <si>
    <t xml:space="preserve">Драники со сметаной </t>
  </si>
  <si>
    <t>Кефир или сок или нектар</t>
  </si>
  <si>
    <t>Макаронны с сыром или макароны отварные</t>
  </si>
  <si>
    <t>Рыба жареная "Золотая рыбка" или рыба жареная</t>
  </si>
  <si>
    <t>Пицца "Звёздная" или пицца "Отличник" или смаженка со свининой</t>
  </si>
  <si>
    <t xml:space="preserve"> Запеканка из творога  "Зебра" со сметаной   или пудинг творожно-яблочный</t>
  </si>
  <si>
    <t>Блинчики "Улыбка" или блины, или оладьи</t>
  </si>
  <si>
    <t>Фритта "Как дома" или омлет с мясными продуктами</t>
  </si>
  <si>
    <t>Помидоры свежие (порционно) или огурец маринованный или салат "Агеньчык" с маслом растительным</t>
  </si>
  <si>
    <t>Запеканка творожная "День-ночь" с соусом шоколадным</t>
  </si>
  <si>
    <t>Салат " С сухариками" или салат " Одуванчик" с сыром</t>
  </si>
  <si>
    <t xml:space="preserve">Биточки "Городские" или котлета "Веретено" </t>
  </si>
  <si>
    <t xml:space="preserve">Щи из свежей капусты с картофелем  со сметаной </t>
  </si>
  <si>
    <t>Суп картофельный с отварным мясом протёртым</t>
  </si>
  <si>
    <t>200/15</t>
  </si>
  <si>
    <t>Огурцы свежие или помидоры свежие  (порционно)</t>
  </si>
  <si>
    <t xml:space="preserve"> Голень жареная или колбаса хрустящая " С пылу ,с жару"</t>
  </si>
  <si>
    <t>Каша "Дружба" или каша жидкая манная или каша жидкая овсяная</t>
  </si>
  <si>
    <t>Каша гречневая вязкая</t>
  </si>
  <si>
    <t>Макароны отварные или макароны  сыром</t>
  </si>
  <si>
    <t>Хлеб пшеничный или батон</t>
  </si>
  <si>
    <t>Капуста тушённая по-домашнему или голубцы "Цудоуныя" со сметаной</t>
  </si>
  <si>
    <t>Кисель из клюквенного припаса или сока или коктейль молочный "Шоколадное наслаждение"</t>
  </si>
  <si>
    <t xml:space="preserve">Помидоры свежие (порционно) или огурец маринованный </t>
  </si>
  <si>
    <t>Картофель,запечённый дольками "Солнечный" или "Антошкина картошка"</t>
  </si>
  <si>
    <t>Печенье или гематоген или мармелад или зефир</t>
  </si>
  <si>
    <t>Суп из овощей со сметаной</t>
  </si>
  <si>
    <t>Кисель из сока или припаса клюквенного</t>
  </si>
  <si>
    <t>Колобки из творога со сметаной или повидлом или сырники из творога или вареники</t>
  </si>
  <si>
    <t>Коктейль молочный  или сок (нектар)</t>
  </si>
  <si>
    <t>Каша "Оранжевый  сюрприз"</t>
  </si>
  <si>
    <t>Борщ "Богатырь" со сметаной</t>
  </si>
  <si>
    <t>150/25</t>
  </si>
  <si>
    <t>120/5</t>
  </si>
  <si>
    <t>70/180</t>
  </si>
  <si>
    <t>150/30</t>
  </si>
  <si>
    <t>180/25</t>
  </si>
  <si>
    <t>150</t>
  </si>
  <si>
    <t>70/10</t>
  </si>
  <si>
    <t>120/20</t>
  </si>
  <si>
    <t>54,6-76,5</t>
  </si>
  <si>
    <t>52-72</t>
  </si>
  <si>
    <t>210,6--283,6</t>
  </si>
  <si>
    <t>1800-2025</t>
  </si>
  <si>
    <t>СРЕДНЕСТАТИСТИЧЕСКИЕ ДАННЫЕ        11-18 лет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</si>
</sst>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 wrapText="1"/>
    </xf>
    <xf numFmtId="0" fontId="9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2" fillId="0" borderId="10" xfId="0" applyFont="1" applyBorder="1" applyAlignment="1">
      <alignment/>
    </xf>
    <xf numFmtId="0" fontId="3" fillId="32" borderId="13" xfId="0" applyFont="1" applyFill="1" applyBorder="1" applyAlignment="1">
      <alignment wrapText="1"/>
    </xf>
    <xf numFmtId="0" fontId="3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H62"/>
  <sheetViews>
    <sheetView tabSelected="1" zoomScalePageLayoutView="0" workbookViewId="0" topLeftCell="A1">
      <selection activeCell="C21" sqref="C21:G21"/>
    </sheetView>
  </sheetViews>
  <sheetFormatPr defaultColWidth="9.140625" defaultRowHeight="15"/>
  <cols>
    <col min="1" max="1" width="7.140625" style="0" customWidth="1"/>
    <col min="2" max="2" width="29.00390625" style="0" customWidth="1"/>
    <col min="3" max="3" width="10.8515625" style="0" bestFit="1" customWidth="1"/>
    <col min="8" max="8" width="13.7109375" style="0" customWidth="1"/>
  </cols>
  <sheetData>
    <row r="1" spans="1:8" ht="52.5" customHeight="1">
      <c r="A1" s="1" t="s">
        <v>15</v>
      </c>
      <c r="B1" s="1" t="s">
        <v>8</v>
      </c>
      <c r="C1" s="2" t="s">
        <v>9</v>
      </c>
      <c r="D1" s="1" t="s">
        <v>10</v>
      </c>
      <c r="E1" s="1" t="s">
        <v>11</v>
      </c>
      <c r="F1" s="1" t="s">
        <v>12</v>
      </c>
      <c r="G1" s="2" t="s">
        <v>13</v>
      </c>
      <c r="H1" s="2" t="s">
        <v>14</v>
      </c>
    </row>
    <row r="2" spans="1:8" ht="15">
      <c r="A2" s="1"/>
      <c r="B2" s="52" t="s">
        <v>16</v>
      </c>
      <c r="C2" s="55"/>
      <c r="D2" s="55"/>
      <c r="E2" s="55"/>
      <c r="F2" s="55"/>
      <c r="G2" s="55"/>
      <c r="H2" s="56"/>
    </row>
    <row r="3" spans="1:8" ht="15">
      <c r="A3" s="1"/>
      <c r="B3" s="52" t="s">
        <v>17</v>
      </c>
      <c r="C3" s="55"/>
      <c r="D3" s="55"/>
      <c r="E3" s="55"/>
      <c r="F3" s="55"/>
      <c r="G3" s="55"/>
      <c r="H3" s="56"/>
    </row>
    <row r="4" spans="1:8" ht="33.75" thickBot="1">
      <c r="A4" s="1"/>
      <c r="B4" s="33" t="s">
        <v>167</v>
      </c>
      <c r="C4" s="5">
        <v>250</v>
      </c>
      <c r="D4" s="6">
        <v>9.96</v>
      </c>
      <c r="E4" s="6">
        <v>8.84</v>
      </c>
      <c r="F4" s="6">
        <v>92.45</v>
      </c>
      <c r="G4" s="6">
        <v>356.7</v>
      </c>
      <c r="H4" s="1"/>
    </row>
    <row r="5" spans="1:8" ht="17.25" thickBot="1">
      <c r="A5" s="1"/>
      <c r="B5" s="33" t="s">
        <v>67</v>
      </c>
      <c r="C5" s="5" t="s">
        <v>64</v>
      </c>
      <c r="D5" s="6">
        <v>0.24</v>
      </c>
      <c r="E5" s="6">
        <v>0.05</v>
      </c>
      <c r="F5" s="6">
        <v>11.91</v>
      </c>
      <c r="G5" s="6">
        <v>50.09</v>
      </c>
      <c r="H5" s="1"/>
    </row>
    <row r="6" spans="1:8" ht="17.25" thickBot="1">
      <c r="A6" s="1"/>
      <c r="B6" s="33" t="s">
        <v>6</v>
      </c>
      <c r="C6" s="31" t="s">
        <v>63</v>
      </c>
      <c r="D6" s="6">
        <v>5.7</v>
      </c>
      <c r="E6" s="6">
        <v>7.9</v>
      </c>
      <c r="F6" s="6">
        <v>9.7</v>
      </c>
      <c r="G6" s="6">
        <v>135</v>
      </c>
      <c r="H6" s="1"/>
    </row>
    <row r="7" spans="1:8" ht="17.25" thickBot="1">
      <c r="A7" s="1"/>
      <c r="B7" s="27"/>
      <c r="C7" s="5"/>
      <c r="D7" s="6"/>
      <c r="E7" s="6"/>
      <c r="F7" s="6"/>
      <c r="G7" s="6"/>
      <c r="H7" s="1"/>
    </row>
    <row r="8" spans="1:8" ht="17.25" thickBot="1">
      <c r="A8" s="1"/>
      <c r="B8" s="33"/>
      <c r="C8" s="5"/>
      <c r="D8" s="6"/>
      <c r="E8" s="6"/>
      <c r="F8" s="6"/>
      <c r="G8" s="6"/>
      <c r="H8" s="1"/>
    </row>
    <row r="9" spans="1:8" ht="16.5">
      <c r="A9" s="1"/>
      <c r="B9" s="32"/>
      <c r="C9" s="32"/>
      <c r="D9" s="32"/>
      <c r="E9" s="32"/>
      <c r="F9" s="32"/>
      <c r="G9" s="32"/>
      <c r="H9" s="1"/>
    </row>
    <row r="10" spans="1:8" ht="15">
      <c r="A10" s="1"/>
      <c r="B10" s="3" t="s">
        <v>18</v>
      </c>
      <c r="C10" s="1"/>
      <c r="D10" s="1">
        <f>SUM(D4:D9)</f>
        <v>15.900000000000002</v>
      </c>
      <c r="E10" s="1">
        <f>SUM(E4:E9)</f>
        <v>16.79</v>
      </c>
      <c r="F10" s="1">
        <f>SUM(F4:F9)</f>
        <v>114.06</v>
      </c>
      <c r="G10" s="1">
        <f>SUM(G4:G9)</f>
        <v>541.79</v>
      </c>
      <c r="H10" s="1"/>
    </row>
    <row r="11" spans="1:8" ht="15">
      <c r="A11" s="1"/>
      <c r="B11" s="3" t="s">
        <v>19</v>
      </c>
      <c r="C11" s="1"/>
      <c r="D11" s="1">
        <v>1</v>
      </c>
      <c r="E11" s="1">
        <f>E10/D10</f>
        <v>1.0559748427672955</v>
      </c>
      <c r="F11" s="1">
        <f>F10/D10</f>
        <v>7.173584905660377</v>
      </c>
      <c r="G11" s="1"/>
      <c r="H11" s="1"/>
    </row>
    <row r="12" spans="1:8" ht="15">
      <c r="A12" s="1"/>
      <c r="B12" s="52" t="s">
        <v>51</v>
      </c>
      <c r="C12" s="53"/>
      <c r="D12" s="53"/>
      <c r="E12" s="53"/>
      <c r="F12" s="54"/>
      <c r="G12" s="35">
        <f>G10*60/G41</f>
        <v>18.236970546984573</v>
      </c>
      <c r="H12" s="26" t="s">
        <v>71</v>
      </c>
    </row>
    <row r="13" spans="1:8" ht="15">
      <c r="A13" s="1"/>
      <c r="B13" s="52" t="s">
        <v>52</v>
      </c>
      <c r="C13" s="53"/>
      <c r="D13" s="53"/>
      <c r="E13" s="53"/>
      <c r="F13" s="54"/>
      <c r="G13" s="35">
        <f>G10*70/G41</f>
        <v>21.276465638148665</v>
      </c>
      <c r="H13" s="1"/>
    </row>
    <row r="14" spans="1:8" ht="15">
      <c r="A14" s="1"/>
      <c r="B14" s="52" t="s">
        <v>20</v>
      </c>
      <c r="C14" s="55"/>
      <c r="D14" s="55"/>
      <c r="E14" s="55"/>
      <c r="F14" s="55"/>
      <c r="G14" s="55"/>
      <c r="H14" s="56"/>
    </row>
    <row r="15" spans="1:8" ht="83.25" thickBot="1">
      <c r="A15" s="1"/>
      <c r="B15" s="33" t="s">
        <v>82</v>
      </c>
      <c r="C15" s="5">
        <v>70</v>
      </c>
      <c r="D15" s="6">
        <v>0.98</v>
      </c>
      <c r="E15" s="6">
        <v>6.44</v>
      </c>
      <c r="F15" s="6">
        <v>5.39</v>
      </c>
      <c r="G15" s="6">
        <v>83.3</v>
      </c>
      <c r="H15" s="1"/>
    </row>
    <row r="16" spans="1:8" ht="33.75" thickBot="1">
      <c r="A16" s="1"/>
      <c r="B16" s="33" t="s">
        <v>168</v>
      </c>
      <c r="C16" s="5" t="s">
        <v>83</v>
      </c>
      <c r="D16" s="6">
        <v>1.32</v>
      </c>
      <c r="E16" s="6">
        <v>3.8</v>
      </c>
      <c r="F16" s="6">
        <v>7.71</v>
      </c>
      <c r="G16" s="6">
        <v>69.44</v>
      </c>
      <c r="H16" s="1"/>
    </row>
    <row r="17" spans="1:8" ht="33.75" thickBot="1">
      <c r="A17" s="1"/>
      <c r="B17" s="33" t="s">
        <v>136</v>
      </c>
      <c r="C17" s="5">
        <v>70</v>
      </c>
      <c r="D17" s="6">
        <v>13.44</v>
      </c>
      <c r="E17" s="6">
        <v>15.12</v>
      </c>
      <c r="F17" s="6">
        <v>5.32</v>
      </c>
      <c r="G17" s="6">
        <v>189.77</v>
      </c>
      <c r="H17" s="1"/>
    </row>
    <row r="18" spans="1:8" ht="33.75" thickBot="1">
      <c r="A18" s="1"/>
      <c r="B18" s="33" t="s">
        <v>139</v>
      </c>
      <c r="C18" s="5">
        <v>120</v>
      </c>
      <c r="D18" s="6">
        <v>6.24</v>
      </c>
      <c r="E18" s="6">
        <v>6.6</v>
      </c>
      <c r="F18" s="6">
        <v>23.16</v>
      </c>
      <c r="G18" s="6">
        <v>177.6</v>
      </c>
      <c r="H18" s="1"/>
    </row>
    <row r="19" spans="1:8" ht="33.75" thickBot="1">
      <c r="A19" s="1"/>
      <c r="B19" s="33" t="s">
        <v>84</v>
      </c>
      <c r="C19" s="5">
        <v>200</v>
      </c>
      <c r="D19" s="6">
        <v>0</v>
      </c>
      <c r="E19" s="6">
        <v>0</v>
      </c>
      <c r="F19" s="6">
        <v>29.4</v>
      </c>
      <c r="G19" s="6">
        <v>210</v>
      </c>
      <c r="H19" s="1"/>
    </row>
    <row r="20" spans="1:8" ht="17.25" thickBot="1">
      <c r="A20" s="1"/>
      <c r="B20" s="33" t="s">
        <v>1</v>
      </c>
      <c r="C20" s="5">
        <v>20</v>
      </c>
      <c r="D20" s="6">
        <v>1.6</v>
      </c>
      <c r="E20" s="6">
        <v>0.1</v>
      </c>
      <c r="F20" s="6">
        <v>11.6</v>
      </c>
      <c r="G20" s="6">
        <v>54</v>
      </c>
      <c r="H20" s="1"/>
    </row>
    <row r="21" spans="1:8" ht="17.25" thickBot="1">
      <c r="A21" s="1"/>
      <c r="B21" s="27" t="s">
        <v>0</v>
      </c>
      <c r="C21" s="5">
        <v>50</v>
      </c>
      <c r="D21" s="6">
        <v>3.1</v>
      </c>
      <c r="E21" s="6">
        <v>0.25</v>
      </c>
      <c r="F21" s="6">
        <v>22.2</v>
      </c>
      <c r="G21" s="6">
        <v>106</v>
      </c>
      <c r="H21" s="1"/>
    </row>
    <row r="22" spans="1:8" ht="17.25" thickBot="1">
      <c r="A22" s="1"/>
      <c r="B22" s="33"/>
      <c r="C22" s="5"/>
      <c r="D22" s="6"/>
      <c r="E22" s="6"/>
      <c r="F22" s="6"/>
      <c r="G22" s="6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3" t="s">
        <v>18</v>
      </c>
      <c r="C26" s="1"/>
      <c r="D26" s="1">
        <f>SUM(D15:D25)</f>
        <v>26.68</v>
      </c>
      <c r="E26" s="1">
        <f>SUM(E15:E25)</f>
        <v>32.31</v>
      </c>
      <c r="F26" s="1">
        <f>SUM(F15:F25)</f>
        <v>104.77999999999999</v>
      </c>
      <c r="G26" s="1">
        <f>SUM(G15:G25)</f>
        <v>890.11</v>
      </c>
      <c r="H26" s="1"/>
    </row>
    <row r="27" spans="1:8" ht="15">
      <c r="A27" s="1"/>
      <c r="B27" s="3" t="s">
        <v>19</v>
      </c>
      <c r="C27" s="1"/>
      <c r="D27" s="1">
        <v>1</v>
      </c>
      <c r="E27" s="1">
        <f>E26/D26</f>
        <v>1.2110194902548728</v>
      </c>
      <c r="F27" s="1">
        <f>F26/D26</f>
        <v>3.9272863568215888</v>
      </c>
      <c r="G27" s="1"/>
      <c r="H27" s="1"/>
    </row>
    <row r="28" spans="1:8" ht="15">
      <c r="A28" s="1"/>
      <c r="B28" s="52" t="s">
        <v>51</v>
      </c>
      <c r="C28" s="53"/>
      <c r="D28" s="53"/>
      <c r="E28" s="53"/>
      <c r="F28" s="54"/>
      <c r="G28" s="35">
        <f>G26*60/G41</f>
        <v>29.961626928471247</v>
      </c>
      <c r="H28" s="1"/>
    </row>
    <row r="29" spans="1:8" ht="15">
      <c r="A29" s="1"/>
      <c r="B29" s="52" t="s">
        <v>52</v>
      </c>
      <c r="C29" s="53"/>
      <c r="D29" s="53"/>
      <c r="E29" s="53"/>
      <c r="F29" s="54"/>
      <c r="G29" s="35">
        <f>G26*70/G41</f>
        <v>34.95523141654979</v>
      </c>
      <c r="H29" s="26" t="s">
        <v>4</v>
      </c>
    </row>
    <row r="30" spans="1:8" ht="15">
      <c r="A30" s="1"/>
      <c r="B30" s="52" t="s">
        <v>21</v>
      </c>
      <c r="C30" s="55"/>
      <c r="D30" s="55"/>
      <c r="E30" s="55"/>
      <c r="F30" s="55"/>
      <c r="G30" s="55"/>
      <c r="H30" s="56"/>
    </row>
    <row r="31" spans="1:8" ht="17.25" thickBot="1">
      <c r="A31" s="1"/>
      <c r="B31" s="33" t="s">
        <v>137</v>
      </c>
      <c r="C31" s="5" t="s">
        <v>169</v>
      </c>
      <c r="D31" s="6">
        <v>3.75</v>
      </c>
      <c r="E31" s="6">
        <v>9.25</v>
      </c>
      <c r="F31" s="6">
        <v>25.38</v>
      </c>
      <c r="G31" s="6">
        <v>200</v>
      </c>
      <c r="H31" s="1"/>
    </row>
    <row r="32" spans="1:8" ht="17.25" thickBot="1">
      <c r="A32" s="1"/>
      <c r="B32" s="33" t="s">
        <v>138</v>
      </c>
      <c r="C32" s="5">
        <v>200</v>
      </c>
      <c r="D32" s="6">
        <v>6</v>
      </c>
      <c r="E32" s="6">
        <v>5</v>
      </c>
      <c r="F32" s="6">
        <v>8</v>
      </c>
      <c r="G32" s="6">
        <v>101</v>
      </c>
      <c r="H32" s="1"/>
    </row>
    <row r="33" spans="1:8" ht="16.5">
      <c r="A33" s="1"/>
      <c r="B33" s="1" t="s">
        <v>1</v>
      </c>
      <c r="C33" s="1">
        <v>20</v>
      </c>
      <c r="D33" s="6">
        <v>1.6</v>
      </c>
      <c r="E33" s="6">
        <v>0.1</v>
      </c>
      <c r="F33" s="6">
        <v>9.8</v>
      </c>
      <c r="G33" s="6">
        <v>49.6</v>
      </c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3" t="s">
        <v>18</v>
      </c>
      <c r="C37" s="1"/>
      <c r="D37" s="1">
        <f>SUM(D31:D36)</f>
        <v>11.35</v>
      </c>
      <c r="E37" s="1">
        <f>SUM(E31:E36)</f>
        <v>14.35</v>
      </c>
      <c r="F37" s="1">
        <f>SUM(F31:F36)</f>
        <v>43.17999999999999</v>
      </c>
      <c r="G37" s="1">
        <f>SUM(G31:G36)</f>
        <v>350.6</v>
      </c>
      <c r="H37" s="1"/>
    </row>
    <row r="38" spans="1:8" ht="15">
      <c r="A38" s="1"/>
      <c r="B38" s="3" t="s">
        <v>19</v>
      </c>
      <c r="C38" s="1"/>
      <c r="D38" s="1">
        <v>1</v>
      </c>
      <c r="E38" s="1">
        <f>E37/D37</f>
        <v>1.2643171806167401</v>
      </c>
      <c r="F38" s="1">
        <f>F37/D37</f>
        <v>3.804405286343612</v>
      </c>
      <c r="G38" s="1"/>
      <c r="H38" s="1"/>
    </row>
    <row r="39" spans="1:8" ht="15">
      <c r="A39" s="1"/>
      <c r="B39" s="52" t="s">
        <v>51</v>
      </c>
      <c r="C39" s="53"/>
      <c r="D39" s="53"/>
      <c r="E39" s="53"/>
      <c r="F39" s="54"/>
      <c r="G39" s="36">
        <f>G37*60/G41</f>
        <v>11.80140252454418</v>
      </c>
      <c r="H39" s="26" t="s">
        <v>72</v>
      </c>
    </row>
    <row r="40" spans="1:8" ht="15">
      <c r="A40" s="1"/>
      <c r="B40" s="52" t="s">
        <v>52</v>
      </c>
      <c r="C40" s="53"/>
      <c r="D40" s="53"/>
      <c r="E40" s="53"/>
      <c r="F40" s="54"/>
      <c r="G40" s="36">
        <f>G37*70/G41</f>
        <v>13.768302945301542</v>
      </c>
      <c r="H40" s="1"/>
    </row>
    <row r="41" spans="1:8" ht="15">
      <c r="A41" s="1"/>
      <c r="B41" s="3" t="s">
        <v>22</v>
      </c>
      <c r="C41" s="1"/>
      <c r="D41" s="1">
        <f>D10+D26+D37</f>
        <v>53.93</v>
      </c>
      <c r="E41" s="1">
        <f>E10+E26+E37</f>
        <v>63.45</v>
      </c>
      <c r="F41" s="1">
        <f>F10+F26+F37</f>
        <v>262.02</v>
      </c>
      <c r="G41" s="1">
        <f>G10+G26+G37</f>
        <v>1782.5</v>
      </c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3" t="s">
        <v>19</v>
      </c>
      <c r="C43" s="1"/>
      <c r="D43" s="1">
        <v>1</v>
      </c>
      <c r="E43" s="1">
        <f>E41/D41</f>
        <v>1.1765251251622475</v>
      </c>
      <c r="F43" s="26">
        <f>F41/D41</f>
        <v>4.858520304097905</v>
      </c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44" t="s">
        <v>24</v>
      </c>
      <c r="C45" s="45"/>
      <c r="D45" s="45"/>
      <c r="E45" s="45"/>
      <c r="F45" s="46"/>
      <c r="G45" s="50">
        <f>G41*100/2000</f>
        <v>89.125</v>
      </c>
      <c r="H45" s="1"/>
    </row>
    <row r="46" spans="1:8" ht="15">
      <c r="A46" s="1"/>
      <c r="B46" s="47"/>
      <c r="C46" s="48"/>
      <c r="D46" s="48"/>
      <c r="E46" s="48"/>
      <c r="F46" s="49"/>
      <c r="G46" s="51"/>
      <c r="H46" s="1"/>
    </row>
    <row r="47" spans="1:8" ht="15">
      <c r="A47" s="1"/>
      <c r="B47" s="44" t="s">
        <v>23</v>
      </c>
      <c r="C47" s="45"/>
      <c r="D47" s="45"/>
      <c r="E47" s="45"/>
      <c r="F47" s="46"/>
      <c r="G47" s="50">
        <f>G41*100/2300</f>
        <v>77.5</v>
      </c>
      <c r="H47" s="1"/>
    </row>
    <row r="48" spans="1:8" ht="15">
      <c r="A48" s="1"/>
      <c r="B48" s="47"/>
      <c r="C48" s="48"/>
      <c r="D48" s="48"/>
      <c r="E48" s="48"/>
      <c r="F48" s="49"/>
      <c r="G48" s="5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3" t="s">
        <v>53</v>
      </c>
      <c r="C50" s="3"/>
      <c r="D50" s="3"/>
      <c r="E50" s="3"/>
      <c r="F50" s="3"/>
      <c r="G50" s="3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  <row r="52" spans="1:8" ht="15">
      <c r="A52" s="1"/>
      <c r="B52" s="3" t="s">
        <v>54</v>
      </c>
      <c r="C52" s="1"/>
      <c r="D52" s="1">
        <v>4</v>
      </c>
      <c r="E52" s="1">
        <v>9</v>
      </c>
      <c r="F52" s="1">
        <v>4</v>
      </c>
      <c r="G52" s="1"/>
      <c r="H52" s="1"/>
    </row>
    <row r="53" spans="1:8" ht="15">
      <c r="A53" s="1"/>
      <c r="B53" s="3"/>
      <c r="C53" s="1"/>
      <c r="D53" s="1"/>
      <c r="E53" s="1"/>
      <c r="F53" s="1"/>
      <c r="G53" s="1"/>
      <c r="H53" s="1"/>
    </row>
    <row r="54" spans="1:8" ht="15">
      <c r="A54" s="1"/>
      <c r="B54" s="3" t="s">
        <v>55</v>
      </c>
      <c r="C54" s="1"/>
      <c r="D54" s="1">
        <f>D41*D52</f>
        <v>215.72</v>
      </c>
      <c r="E54" s="1">
        <f>E41*E52</f>
        <v>571.0500000000001</v>
      </c>
      <c r="F54" s="1">
        <f>F41*F52</f>
        <v>1048.08</v>
      </c>
      <c r="G54" s="1"/>
      <c r="H54" s="1"/>
    </row>
    <row r="55" spans="1:8" ht="15">
      <c r="A55" s="1"/>
      <c r="B55" s="3"/>
      <c r="C55" s="1"/>
      <c r="D55" s="1"/>
      <c r="E55" s="1"/>
      <c r="F55" s="1"/>
      <c r="G55" s="1"/>
      <c r="H55" s="1"/>
    </row>
    <row r="56" spans="1:8" ht="15">
      <c r="A56" s="1"/>
      <c r="B56" s="3" t="s">
        <v>56</v>
      </c>
      <c r="C56" s="1"/>
      <c r="D56" s="1">
        <f>D54+E54+F54</f>
        <v>1834.85</v>
      </c>
      <c r="E56" s="1"/>
      <c r="F56" s="1"/>
      <c r="G56" s="1"/>
      <c r="H56" s="1"/>
    </row>
    <row r="57" spans="1:8" ht="15">
      <c r="A57" s="1"/>
      <c r="B57" s="3"/>
      <c r="C57" s="1"/>
      <c r="D57" s="1"/>
      <c r="E57" s="1"/>
      <c r="F57" s="1"/>
      <c r="G57" s="1"/>
      <c r="H57" s="1"/>
    </row>
    <row r="58" spans="1:8" ht="30">
      <c r="A58" s="1"/>
      <c r="B58" s="4" t="s">
        <v>57</v>
      </c>
      <c r="C58" s="1"/>
      <c r="D58" s="1">
        <f>D54*100/D56</f>
        <v>11.75681935853067</v>
      </c>
      <c r="E58" s="36">
        <f>E54*100/D56</f>
        <v>31.122435076436773</v>
      </c>
      <c r="F58" s="34">
        <f>F54*100/D56</f>
        <v>57.120745565032564</v>
      </c>
      <c r="G58" s="1"/>
      <c r="H58" s="1"/>
    </row>
    <row r="59" spans="1:8" ht="15">
      <c r="A59" s="1"/>
      <c r="B59" s="3"/>
      <c r="C59" s="1"/>
      <c r="D59" s="1"/>
      <c r="E59" s="1"/>
      <c r="F59" s="1"/>
      <c r="G59" s="1"/>
      <c r="H59" s="1"/>
    </row>
    <row r="60" spans="1:8" ht="45">
      <c r="A60" s="1"/>
      <c r="B60" s="4" t="s">
        <v>58</v>
      </c>
      <c r="C60" s="1"/>
      <c r="D60" s="3" t="s">
        <v>59</v>
      </c>
      <c r="E60" s="3" t="s">
        <v>60</v>
      </c>
      <c r="F60" s="3" t="s">
        <v>61</v>
      </c>
      <c r="G60" s="1"/>
      <c r="H60" s="1"/>
    </row>
    <row r="61" spans="1:8" ht="15">
      <c r="A61" s="1"/>
      <c r="B61" s="1"/>
      <c r="C61" s="1"/>
      <c r="D61" s="1"/>
      <c r="E61" s="1"/>
      <c r="F61" s="1"/>
      <c r="G61" s="1"/>
      <c r="H61" s="1"/>
    </row>
    <row r="62" spans="1:8" ht="15">
      <c r="A62" s="1"/>
      <c r="B62" s="1"/>
      <c r="C62" s="1"/>
      <c r="D62" s="1"/>
      <c r="E62" s="1"/>
      <c r="F62" s="1"/>
      <c r="G62" s="1"/>
      <c r="H62" s="1"/>
    </row>
  </sheetData>
  <sheetProtection/>
  <mergeCells count="14">
    <mergeCell ref="B2:H2"/>
    <mergeCell ref="B3:H3"/>
    <mergeCell ref="B14:H14"/>
    <mergeCell ref="B30:H30"/>
    <mergeCell ref="B47:F48"/>
    <mergeCell ref="G47:G48"/>
    <mergeCell ref="B12:F12"/>
    <mergeCell ref="B13:F13"/>
    <mergeCell ref="B28:F28"/>
    <mergeCell ref="B29:F29"/>
    <mergeCell ref="B39:F39"/>
    <mergeCell ref="B40:F40"/>
    <mergeCell ref="B45:F46"/>
    <mergeCell ref="G45:G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H55"/>
  <sheetViews>
    <sheetView zoomScalePageLayoutView="0" workbookViewId="0" topLeftCell="A22">
      <selection activeCell="G35" sqref="G35"/>
    </sheetView>
  </sheetViews>
  <sheetFormatPr defaultColWidth="9.140625" defaultRowHeight="15"/>
  <cols>
    <col min="2" max="2" width="27.140625" style="0" customWidth="1"/>
    <col min="3" max="3" width="12.7109375" style="0" bestFit="1" customWidth="1"/>
    <col min="8" max="8" width="15.57421875" style="0" customWidth="1"/>
  </cols>
  <sheetData>
    <row r="1" spans="1:8" ht="60">
      <c r="A1" s="1" t="s">
        <v>15</v>
      </c>
      <c r="B1" s="1" t="s">
        <v>8</v>
      </c>
      <c r="C1" s="2" t="s">
        <v>9</v>
      </c>
      <c r="D1" s="1" t="s">
        <v>10</v>
      </c>
      <c r="E1" s="1" t="s">
        <v>11</v>
      </c>
      <c r="F1" s="1" t="s">
        <v>12</v>
      </c>
      <c r="G1" s="2" t="s">
        <v>13</v>
      </c>
      <c r="H1" s="2" t="s">
        <v>14</v>
      </c>
    </row>
    <row r="2" spans="1:8" ht="15">
      <c r="A2" s="1"/>
      <c r="B2" s="52" t="s">
        <v>33</v>
      </c>
      <c r="C2" s="55"/>
      <c r="D2" s="55"/>
      <c r="E2" s="55"/>
      <c r="F2" s="55"/>
      <c r="G2" s="55"/>
      <c r="H2" s="56"/>
    </row>
    <row r="3" spans="1:8" ht="15">
      <c r="A3" s="1"/>
      <c r="B3" s="52" t="s">
        <v>17</v>
      </c>
      <c r="C3" s="55"/>
      <c r="D3" s="55"/>
      <c r="E3" s="55"/>
      <c r="F3" s="55"/>
      <c r="G3" s="55"/>
      <c r="H3" s="56"/>
    </row>
    <row r="4" spans="1:8" ht="66.75" thickBot="1">
      <c r="A4" s="1"/>
      <c r="B4" s="33" t="s">
        <v>124</v>
      </c>
      <c r="C4" s="12">
        <v>70</v>
      </c>
      <c r="D4" s="6">
        <v>1.54</v>
      </c>
      <c r="E4" s="6">
        <v>0.28</v>
      </c>
      <c r="F4" s="6">
        <v>7.84</v>
      </c>
      <c r="G4" s="6">
        <v>40.6</v>
      </c>
      <c r="H4" s="1"/>
    </row>
    <row r="5" spans="1:8" ht="17.25" thickBot="1">
      <c r="A5" s="1"/>
      <c r="B5" s="33" t="s">
        <v>123</v>
      </c>
      <c r="C5" s="12">
        <v>120</v>
      </c>
      <c r="D5" s="6">
        <v>11.4</v>
      </c>
      <c r="E5" s="6">
        <v>15.05</v>
      </c>
      <c r="F5" s="6">
        <v>2.05</v>
      </c>
      <c r="G5" s="6">
        <v>190.38</v>
      </c>
      <c r="H5" s="1"/>
    </row>
    <row r="6" spans="1:8" ht="17.25" thickBot="1">
      <c r="A6" s="1"/>
      <c r="B6" s="33" t="s">
        <v>2</v>
      </c>
      <c r="C6" s="31" t="s">
        <v>125</v>
      </c>
      <c r="D6" s="6">
        <v>3.6</v>
      </c>
      <c r="E6" s="6">
        <v>2.8</v>
      </c>
      <c r="F6" s="6">
        <v>23.4</v>
      </c>
      <c r="G6" s="6">
        <v>134</v>
      </c>
      <c r="H6" s="1"/>
    </row>
    <row r="7" spans="1:8" ht="17.25" thickBot="1">
      <c r="A7" s="1"/>
      <c r="B7" s="33" t="s">
        <v>126</v>
      </c>
      <c r="C7" s="5">
        <v>40</v>
      </c>
      <c r="D7" s="6">
        <v>6.55</v>
      </c>
      <c r="E7" s="6">
        <v>2.14</v>
      </c>
      <c r="F7" s="6">
        <v>31.19</v>
      </c>
      <c r="G7" s="6">
        <v>170.1</v>
      </c>
      <c r="H7" s="1"/>
    </row>
    <row r="8" spans="1:8" ht="17.25" thickBot="1">
      <c r="A8" s="1"/>
      <c r="B8" s="33" t="s">
        <v>0</v>
      </c>
      <c r="C8" s="5">
        <v>50</v>
      </c>
      <c r="D8" s="6">
        <v>3.1</v>
      </c>
      <c r="E8" s="6">
        <v>0.25</v>
      </c>
      <c r="F8" s="6">
        <v>22.2</v>
      </c>
      <c r="G8" s="6">
        <v>106</v>
      </c>
      <c r="H8" s="1"/>
    </row>
    <row r="9" spans="1:8" ht="17.25" thickBot="1">
      <c r="A9" s="1"/>
      <c r="B9" s="27"/>
      <c r="C9" s="5"/>
      <c r="D9" s="13"/>
      <c r="E9" s="13"/>
      <c r="F9" s="13"/>
      <c r="G9" s="13"/>
      <c r="H9" s="1"/>
    </row>
    <row r="10" spans="1:8" ht="15">
      <c r="A10" s="1"/>
      <c r="B10" s="3" t="s">
        <v>18</v>
      </c>
      <c r="C10" s="1"/>
      <c r="D10" s="1">
        <f>SUM(D4:D9)</f>
        <v>26.190000000000005</v>
      </c>
      <c r="E10" s="1">
        <f>SUM(E4:E9)</f>
        <v>20.52</v>
      </c>
      <c r="F10" s="1">
        <f>SUM(F4:F9)</f>
        <v>86.68</v>
      </c>
      <c r="G10" s="1">
        <f>SUM(G4:G9)</f>
        <v>641.08</v>
      </c>
      <c r="H10" s="1"/>
    </row>
    <row r="11" spans="1:8" ht="15">
      <c r="A11" s="1"/>
      <c r="B11" s="3" t="s">
        <v>19</v>
      </c>
      <c r="C11" s="1"/>
      <c r="D11" s="1">
        <v>1</v>
      </c>
      <c r="E11" s="1">
        <f>E10/D10</f>
        <v>0.7835051546391751</v>
      </c>
      <c r="F11" s="1">
        <f>F10/D10</f>
        <v>3.3096601756395567</v>
      </c>
      <c r="G11" s="1"/>
      <c r="H11" s="1"/>
    </row>
    <row r="12" spans="1:8" ht="15">
      <c r="A12" s="1"/>
      <c r="B12" s="52" t="s">
        <v>51</v>
      </c>
      <c r="C12" s="53"/>
      <c r="D12" s="53"/>
      <c r="E12" s="53"/>
      <c r="F12" s="54"/>
      <c r="G12" s="35">
        <f>G10*60/G36</f>
        <v>19.435009979031403</v>
      </c>
      <c r="H12" s="26" t="s">
        <v>71</v>
      </c>
    </row>
    <row r="13" spans="1:8" ht="15">
      <c r="A13" s="1"/>
      <c r="B13" s="52" t="s">
        <v>52</v>
      </c>
      <c r="C13" s="53"/>
      <c r="D13" s="53"/>
      <c r="E13" s="53"/>
      <c r="F13" s="54"/>
      <c r="G13" s="35">
        <f>G10*70/G36</f>
        <v>22.674178308869973</v>
      </c>
      <c r="H13" s="1"/>
    </row>
    <row r="14" spans="1:8" ht="15">
      <c r="A14" s="1"/>
      <c r="B14" s="52"/>
      <c r="C14" s="55"/>
      <c r="D14" s="55"/>
      <c r="E14" s="55"/>
      <c r="F14" s="55"/>
      <c r="G14" s="55"/>
      <c r="H14" s="56"/>
    </row>
    <row r="15" spans="1:8" ht="17.25" thickBot="1">
      <c r="A15" s="1"/>
      <c r="B15" s="33" t="s">
        <v>114</v>
      </c>
      <c r="C15" s="24">
        <v>70</v>
      </c>
      <c r="D15" s="25">
        <v>2.1</v>
      </c>
      <c r="E15" s="25">
        <v>5.88</v>
      </c>
      <c r="F15" s="25">
        <v>6.3</v>
      </c>
      <c r="G15" s="25">
        <v>77.49</v>
      </c>
      <c r="H15" s="1"/>
    </row>
    <row r="16" spans="1:8" ht="33.75" thickBot="1">
      <c r="A16" s="1"/>
      <c r="B16" s="33" t="s">
        <v>163</v>
      </c>
      <c r="C16" s="12" t="s">
        <v>118</v>
      </c>
      <c r="D16" s="6">
        <v>1.08</v>
      </c>
      <c r="E16" s="6">
        <v>2.64</v>
      </c>
      <c r="F16" s="6">
        <v>9.46</v>
      </c>
      <c r="G16" s="6">
        <v>66</v>
      </c>
      <c r="H16" s="1"/>
    </row>
    <row r="17" spans="1:8" ht="17.25" thickBot="1">
      <c r="A17" s="1"/>
      <c r="B17" s="33" t="s">
        <v>121</v>
      </c>
      <c r="C17" s="12" t="s">
        <v>118</v>
      </c>
      <c r="D17" s="18">
        <v>21.2</v>
      </c>
      <c r="E17" s="18">
        <v>26.8</v>
      </c>
      <c r="F17" s="18">
        <v>35.2</v>
      </c>
      <c r="G17" s="18">
        <v>464</v>
      </c>
      <c r="H17" s="1"/>
    </row>
    <row r="18" spans="1:8" ht="33.75" thickBot="1">
      <c r="A18" s="1"/>
      <c r="B18" s="33" t="s">
        <v>164</v>
      </c>
      <c r="C18" s="5">
        <v>200</v>
      </c>
      <c r="D18" s="6">
        <v>0.3</v>
      </c>
      <c r="E18" s="6">
        <v>0</v>
      </c>
      <c r="F18" s="6">
        <v>32.4</v>
      </c>
      <c r="G18" s="6">
        <v>130</v>
      </c>
      <c r="H18" s="1"/>
    </row>
    <row r="19" spans="1:8" ht="17.25" thickBot="1">
      <c r="A19" s="1"/>
      <c r="B19" s="27" t="s">
        <v>1</v>
      </c>
      <c r="C19" s="5">
        <v>40</v>
      </c>
      <c r="D19" s="6">
        <v>3.2</v>
      </c>
      <c r="E19" s="6">
        <v>0.2</v>
      </c>
      <c r="F19" s="6">
        <v>23.6</v>
      </c>
      <c r="G19" s="6">
        <v>108</v>
      </c>
      <c r="H19" s="1"/>
    </row>
    <row r="20" spans="1:8" ht="17.25" thickBot="1">
      <c r="A20" s="1"/>
      <c r="B20" s="27" t="s">
        <v>0</v>
      </c>
      <c r="C20" s="5">
        <v>50</v>
      </c>
      <c r="D20" s="6">
        <v>3.1</v>
      </c>
      <c r="E20" s="6">
        <v>0.25</v>
      </c>
      <c r="F20" s="6">
        <v>22.2</v>
      </c>
      <c r="G20" s="6">
        <v>106</v>
      </c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3" t="s">
        <v>18</v>
      </c>
      <c r="C22" s="1"/>
      <c r="D22" s="1">
        <f>SUM(D15:D21)</f>
        <v>30.98</v>
      </c>
      <c r="E22" s="1">
        <f>SUM(E15:E21)</f>
        <v>35.77</v>
      </c>
      <c r="F22" s="1">
        <f>SUM(F15:F21)</f>
        <v>129.16</v>
      </c>
      <c r="G22" s="1">
        <f>SUM(G15:G21)</f>
        <v>951.49</v>
      </c>
      <c r="H22" s="1"/>
    </row>
    <row r="23" spans="1:8" ht="15">
      <c r="A23" s="1"/>
      <c r="B23" s="3" t="s">
        <v>19</v>
      </c>
      <c r="C23" s="1"/>
      <c r="D23" s="1">
        <v>1</v>
      </c>
      <c r="E23" s="1">
        <f>E22/D22</f>
        <v>1.1546158812136864</v>
      </c>
      <c r="F23" s="1">
        <f>F22/D22</f>
        <v>4.169141381536475</v>
      </c>
      <c r="G23" s="1"/>
      <c r="H23" s="1"/>
    </row>
    <row r="24" spans="1:8" ht="15">
      <c r="A24" s="1"/>
      <c r="B24" s="52" t="s">
        <v>51</v>
      </c>
      <c r="C24" s="53"/>
      <c r="D24" s="53"/>
      <c r="E24" s="53"/>
      <c r="F24" s="54"/>
      <c r="G24" s="35">
        <f>G22*60/G36</f>
        <v>28.845413435060504</v>
      </c>
      <c r="H24" s="26" t="s">
        <v>73</v>
      </c>
    </row>
    <row r="25" spans="1:8" ht="15">
      <c r="A25" s="1"/>
      <c r="B25" s="52" t="s">
        <v>52</v>
      </c>
      <c r="C25" s="53"/>
      <c r="D25" s="53"/>
      <c r="E25" s="53"/>
      <c r="F25" s="54"/>
      <c r="G25" s="35">
        <f>G22*70/G36</f>
        <v>33.652982340903925</v>
      </c>
      <c r="H25" s="1"/>
    </row>
    <row r="26" spans="1:8" ht="15">
      <c r="A26" s="1"/>
      <c r="B26" s="52" t="s">
        <v>21</v>
      </c>
      <c r="C26" s="55"/>
      <c r="D26" s="55"/>
      <c r="E26" s="55"/>
      <c r="F26" s="55"/>
      <c r="G26" s="55"/>
      <c r="H26" s="56"/>
    </row>
    <row r="27" spans="1:8" ht="66.75" thickBot="1">
      <c r="A27" s="1"/>
      <c r="B27" s="33" t="s">
        <v>165</v>
      </c>
      <c r="C27" s="5" t="s">
        <v>176</v>
      </c>
      <c r="D27" s="6">
        <v>17.32</v>
      </c>
      <c r="E27" s="6">
        <v>14.27</v>
      </c>
      <c r="F27" s="6">
        <v>20.74</v>
      </c>
      <c r="G27" s="6">
        <v>280.6</v>
      </c>
      <c r="H27" s="1"/>
    </row>
    <row r="28" spans="1:8" ht="33.75" thickBot="1">
      <c r="A28" s="1"/>
      <c r="B28" s="33" t="s">
        <v>166</v>
      </c>
      <c r="C28" s="12">
        <v>150</v>
      </c>
      <c r="D28" s="6">
        <v>4.05</v>
      </c>
      <c r="E28" s="6">
        <v>3.14</v>
      </c>
      <c r="F28" s="6">
        <v>15.03</v>
      </c>
      <c r="G28" s="6">
        <v>105.98</v>
      </c>
      <c r="H28" s="1"/>
    </row>
    <row r="29" spans="1:8" ht="17.25" thickBot="1">
      <c r="A29" s="1"/>
      <c r="B29" s="27"/>
      <c r="C29" s="12"/>
      <c r="D29" s="6"/>
      <c r="E29" s="6"/>
      <c r="F29" s="6"/>
      <c r="G29" s="6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3" t="s">
        <v>18</v>
      </c>
      <c r="C32" s="1"/>
      <c r="D32" s="1">
        <f>SUM(D27:D31)</f>
        <v>21.37</v>
      </c>
      <c r="E32" s="1">
        <f>SUM(E27:E31)</f>
        <v>17.41</v>
      </c>
      <c r="F32" s="1">
        <f>SUM(F27:F31)</f>
        <v>35.769999999999996</v>
      </c>
      <c r="G32" s="1">
        <f>SUM(G27:G31)</f>
        <v>386.58000000000004</v>
      </c>
      <c r="H32" s="1"/>
    </row>
    <row r="33" spans="1:8" ht="15">
      <c r="A33" s="1"/>
      <c r="B33" s="3" t="s">
        <v>19</v>
      </c>
      <c r="C33" s="1"/>
      <c r="D33" s="1">
        <v>1</v>
      </c>
      <c r="E33" s="1">
        <f>E32/D32</f>
        <v>0.8146934955545156</v>
      </c>
      <c r="F33" s="1">
        <f>F32/D32</f>
        <v>1.6738418343472155</v>
      </c>
      <c r="G33" s="1"/>
      <c r="H33" s="1"/>
    </row>
    <row r="34" spans="1:8" ht="15">
      <c r="A34" s="1"/>
      <c r="B34" s="52" t="s">
        <v>51</v>
      </c>
      <c r="C34" s="53"/>
      <c r="D34" s="53"/>
      <c r="E34" s="53"/>
      <c r="F34" s="54"/>
      <c r="G34" s="35">
        <f>G32*60/G36</f>
        <v>11.719576585908094</v>
      </c>
      <c r="H34" s="26" t="s">
        <v>72</v>
      </c>
    </row>
    <row r="35" spans="1:8" ht="15">
      <c r="A35" s="1"/>
      <c r="B35" s="52" t="s">
        <v>52</v>
      </c>
      <c r="C35" s="53"/>
      <c r="D35" s="53"/>
      <c r="E35" s="53"/>
      <c r="F35" s="54"/>
      <c r="G35" s="35">
        <f>G32*70/G36</f>
        <v>13.672839350226107</v>
      </c>
      <c r="H35" s="1"/>
    </row>
    <row r="36" spans="1:8" ht="15">
      <c r="A36" s="1"/>
      <c r="B36" s="3" t="s">
        <v>22</v>
      </c>
      <c r="C36" s="1"/>
      <c r="D36" s="1">
        <f>D10+D22+D32</f>
        <v>78.54</v>
      </c>
      <c r="E36" s="1">
        <f>E10+E22+E32</f>
        <v>73.7</v>
      </c>
      <c r="F36" s="1">
        <f>F10+F22+F32</f>
        <v>251.61</v>
      </c>
      <c r="G36" s="1">
        <f>G10+G22+G32</f>
        <v>1979.15</v>
      </c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3" t="s">
        <v>19</v>
      </c>
      <c r="C38" s="1"/>
      <c r="D38" s="1">
        <v>1</v>
      </c>
      <c r="E38" s="1">
        <f>E36/D36</f>
        <v>0.938375350140056</v>
      </c>
      <c r="F38" s="26">
        <f>F36/D36</f>
        <v>3.203590527119939</v>
      </c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 customHeight="1">
      <c r="A40" s="1"/>
      <c r="B40" s="44" t="s">
        <v>24</v>
      </c>
      <c r="C40" s="45"/>
      <c r="D40" s="45"/>
      <c r="E40" s="45"/>
      <c r="F40" s="46"/>
      <c r="G40" s="50">
        <f>G36*100/2000</f>
        <v>98.9575</v>
      </c>
      <c r="H40" s="1"/>
    </row>
    <row r="41" spans="1:8" ht="15">
      <c r="A41" s="1"/>
      <c r="B41" s="47"/>
      <c r="C41" s="48"/>
      <c r="D41" s="48"/>
      <c r="E41" s="48"/>
      <c r="F41" s="49"/>
      <c r="G41" s="51"/>
      <c r="H41" s="1"/>
    </row>
    <row r="42" spans="1:8" ht="15" customHeight="1">
      <c r="A42" s="1"/>
      <c r="B42" s="44" t="s">
        <v>23</v>
      </c>
      <c r="C42" s="45"/>
      <c r="D42" s="45"/>
      <c r="E42" s="45"/>
      <c r="F42" s="46"/>
      <c r="G42" s="50">
        <f>G36*100/2300</f>
        <v>86.05</v>
      </c>
      <c r="H42" s="1"/>
    </row>
    <row r="43" spans="1:8" ht="15">
      <c r="A43" s="1"/>
      <c r="B43" s="47"/>
      <c r="C43" s="48"/>
      <c r="D43" s="48"/>
      <c r="E43" s="48"/>
      <c r="F43" s="49"/>
      <c r="G43" s="5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3" t="s">
        <v>53</v>
      </c>
      <c r="C45" s="3"/>
      <c r="D45" s="3"/>
      <c r="E45" s="3"/>
      <c r="F45" s="3"/>
      <c r="G45" s="3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3" t="s">
        <v>54</v>
      </c>
      <c r="C47" s="1"/>
      <c r="D47" s="1">
        <v>4</v>
      </c>
      <c r="E47" s="1">
        <v>9</v>
      </c>
      <c r="F47" s="1">
        <v>4</v>
      </c>
      <c r="G47" s="1"/>
      <c r="H47" s="1"/>
    </row>
    <row r="48" spans="1:8" ht="15">
      <c r="A48" s="1"/>
      <c r="B48" s="3"/>
      <c r="C48" s="1"/>
      <c r="D48" s="1"/>
      <c r="E48" s="1"/>
      <c r="F48" s="1"/>
      <c r="G48" s="1"/>
      <c r="H48" s="1"/>
    </row>
    <row r="49" spans="2:8" ht="15">
      <c r="B49" s="3" t="s">
        <v>55</v>
      </c>
      <c r="C49" s="1"/>
      <c r="D49" s="1">
        <f>D36*D47</f>
        <v>314.16</v>
      </c>
      <c r="E49" s="1">
        <f>E36*E47</f>
        <v>663.3000000000001</v>
      </c>
      <c r="F49" s="1">
        <f>F36*F47</f>
        <v>1006.44</v>
      </c>
      <c r="G49" s="1"/>
      <c r="H49" s="1"/>
    </row>
    <row r="50" spans="2:8" ht="15">
      <c r="B50" s="3"/>
      <c r="C50" s="1"/>
      <c r="D50" s="1"/>
      <c r="E50" s="1"/>
      <c r="F50" s="1"/>
      <c r="G50" s="1"/>
      <c r="H50" s="1"/>
    </row>
    <row r="51" spans="2:8" ht="15">
      <c r="B51" s="3" t="s">
        <v>56</v>
      </c>
      <c r="C51" s="1"/>
      <c r="D51" s="1">
        <f>D49+E49+F49</f>
        <v>1983.9</v>
      </c>
      <c r="E51" s="1"/>
      <c r="F51" s="1"/>
      <c r="G51" s="1"/>
      <c r="H51" s="1"/>
    </row>
    <row r="52" spans="2:8" ht="15">
      <c r="B52" s="3"/>
      <c r="C52" s="1"/>
      <c r="D52" s="1"/>
      <c r="E52" s="1"/>
      <c r="F52" s="1"/>
      <c r="G52" s="1"/>
      <c r="H52" s="1"/>
    </row>
    <row r="53" spans="2:8" ht="30">
      <c r="B53" s="4" t="s">
        <v>57</v>
      </c>
      <c r="C53" s="1"/>
      <c r="D53" s="1">
        <f>D49*100/D51</f>
        <v>15.835475578406172</v>
      </c>
      <c r="E53" s="36">
        <f>E49*100/D51</f>
        <v>33.43414486617269</v>
      </c>
      <c r="F53" s="36">
        <f>F49*100/D51</f>
        <v>50.73037955542114</v>
      </c>
      <c r="G53" s="1"/>
      <c r="H53" s="1"/>
    </row>
    <row r="54" spans="2:8" ht="15">
      <c r="B54" s="3"/>
      <c r="C54" s="1"/>
      <c r="D54" s="1"/>
      <c r="E54" s="1"/>
      <c r="F54" s="1"/>
      <c r="G54" s="1"/>
      <c r="H54" s="1"/>
    </row>
    <row r="55" spans="2:8" ht="45">
      <c r="B55" s="4" t="s">
        <v>58</v>
      </c>
      <c r="C55" s="1"/>
      <c r="D55" s="3" t="s">
        <v>59</v>
      </c>
      <c r="E55" s="3" t="s">
        <v>60</v>
      </c>
      <c r="F55" s="3" t="s">
        <v>61</v>
      </c>
      <c r="G55" s="1"/>
      <c r="H55" s="1"/>
    </row>
  </sheetData>
  <sheetProtection/>
  <mergeCells count="14">
    <mergeCell ref="B24:F24"/>
    <mergeCell ref="B2:H2"/>
    <mergeCell ref="B3:H3"/>
    <mergeCell ref="B12:F12"/>
    <mergeCell ref="B13:F13"/>
    <mergeCell ref="B14:H14"/>
    <mergeCell ref="B42:F43"/>
    <mergeCell ref="G42:G43"/>
    <mergeCell ref="B25:F25"/>
    <mergeCell ref="B26:H26"/>
    <mergeCell ref="B34:F34"/>
    <mergeCell ref="B35:F35"/>
    <mergeCell ref="B40:F41"/>
    <mergeCell ref="G40:G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9">
      <selection activeCell="F38" sqref="F38"/>
    </sheetView>
  </sheetViews>
  <sheetFormatPr defaultColWidth="9.140625" defaultRowHeight="15"/>
  <cols>
    <col min="2" max="2" width="24.7109375" style="0" customWidth="1"/>
    <col min="8" max="8" width="12.28125" style="0" customWidth="1"/>
  </cols>
  <sheetData>
    <row r="1" spans="1:8" ht="15">
      <c r="A1" s="57" t="s">
        <v>181</v>
      </c>
      <c r="B1" s="58"/>
      <c r="C1" s="58"/>
      <c r="D1" s="58"/>
      <c r="E1" s="58"/>
      <c r="F1" s="58"/>
      <c r="G1" s="58"/>
      <c r="H1" s="59"/>
    </row>
    <row r="2" spans="1:8" ht="15">
      <c r="A2" s="60"/>
      <c r="B2" s="61"/>
      <c r="C2" s="61"/>
      <c r="D2" s="61"/>
      <c r="E2" s="61"/>
      <c r="F2" s="61"/>
      <c r="G2" s="61"/>
      <c r="H2" s="62"/>
    </row>
    <row r="3" spans="1:8" ht="60">
      <c r="A3" s="1"/>
      <c r="B3" s="1" t="s">
        <v>8</v>
      </c>
      <c r="C3" s="2"/>
      <c r="D3" s="1" t="s">
        <v>10</v>
      </c>
      <c r="E3" s="1" t="s">
        <v>11</v>
      </c>
      <c r="F3" s="1" t="s">
        <v>12</v>
      </c>
      <c r="G3" s="2" t="s">
        <v>13</v>
      </c>
      <c r="H3" s="2" t="s">
        <v>14</v>
      </c>
    </row>
    <row r="4" spans="1:8" ht="16.5">
      <c r="A4" s="1"/>
      <c r="B4" s="3" t="s">
        <v>34</v>
      </c>
      <c r="C4" s="1"/>
      <c r="D4" s="28">
        <v>53.93</v>
      </c>
      <c r="E4" s="38">
        <v>63.45</v>
      </c>
      <c r="F4" s="28">
        <v>262.02</v>
      </c>
      <c r="G4" s="29">
        <v>1782.5</v>
      </c>
      <c r="H4" s="1"/>
    </row>
    <row r="5" spans="1:8" ht="16.5">
      <c r="A5" s="1"/>
      <c r="B5" s="3" t="s">
        <v>35</v>
      </c>
      <c r="C5" s="1"/>
      <c r="D5" s="28">
        <v>62.16</v>
      </c>
      <c r="E5" s="28">
        <v>45.01</v>
      </c>
      <c r="F5" s="28">
        <v>279.55</v>
      </c>
      <c r="G5" s="29">
        <v>1603.89</v>
      </c>
      <c r="H5" s="1"/>
    </row>
    <row r="6" spans="1:8" ht="16.5">
      <c r="A6" s="1"/>
      <c r="B6" s="3" t="s">
        <v>36</v>
      </c>
      <c r="C6" s="1"/>
      <c r="D6" s="28">
        <v>75.97</v>
      </c>
      <c r="E6" s="28">
        <v>86.05</v>
      </c>
      <c r="F6" s="28">
        <v>274.54</v>
      </c>
      <c r="G6" s="29">
        <v>2202.73</v>
      </c>
      <c r="H6" s="1"/>
    </row>
    <row r="7" spans="1:8" ht="16.5">
      <c r="A7" s="1"/>
      <c r="B7" s="3" t="s">
        <v>37</v>
      </c>
      <c r="C7" s="1"/>
      <c r="D7" s="28">
        <v>76.47</v>
      </c>
      <c r="E7" s="28">
        <v>59.43</v>
      </c>
      <c r="F7" s="28">
        <v>233.51</v>
      </c>
      <c r="G7" s="39">
        <v>1690.92</v>
      </c>
      <c r="H7" s="1"/>
    </row>
    <row r="8" spans="1:8" ht="16.5">
      <c r="A8" s="1"/>
      <c r="B8" s="3" t="s">
        <v>38</v>
      </c>
      <c r="C8" s="1"/>
      <c r="D8" s="28">
        <v>46.57</v>
      </c>
      <c r="E8" s="28">
        <v>86.49</v>
      </c>
      <c r="F8" s="38">
        <v>243.69</v>
      </c>
      <c r="G8" s="29">
        <v>1896.45</v>
      </c>
      <c r="H8" s="1"/>
    </row>
    <row r="9" spans="1:8" ht="16.5">
      <c r="A9" s="1"/>
      <c r="B9" s="3" t="s">
        <v>39</v>
      </c>
      <c r="C9" s="1"/>
      <c r="D9" s="38">
        <v>72.49</v>
      </c>
      <c r="E9" s="28">
        <v>83.47</v>
      </c>
      <c r="F9" s="28">
        <v>205.11</v>
      </c>
      <c r="G9" s="39">
        <v>1888.15</v>
      </c>
      <c r="H9" s="1"/>
    </row>
    <row r="10" spans="1:8" ht="16.5">
      <c r="A10" s="1"/>
      <c r="B10" s="3" t="s">
        <v>40</v>
      </c>
      <c r="C10" s="1"/>
      <c r="D10" s="28">
        <v>53.8</v>
      </c>
      <c r="E10" s="38">
        <v>56.31</v>
      </c>
      <c r="F10" s="28">
        <v>246.96</v>
      </c>
      <c r="G10" s="29">
        <v>1765.19</v>
      </c>
      <c r="H10" s="1"/>
    </row>
    <row r="11" spans="1:8" ht="16.5">
      <c r="A11" s="1"/>
      <c r="B11" s="3" t="s">
        <v>41</v>
      </c>
      <c r="C11" s="1"/>
      <c r="D11" s="28">
        <v>52.31</v>
      </c>
      <c r="E11" s="28">
        <v>54.79</v>
      </c>
      <c r="F11" s="28">
        <v>281.13</v>
      </c>
      <c r="G11" s="29">
        <v>1899.27</v>
      </c>
      <c r="H11" s="1"/>
    </row>
    <row r="12" spans="1:8" ht="16.5">
      <c r="A12" s="1"/>
      <c r="B12" s="3" t="s">
        <v>42</v>
      </c>
      <c r="C12" s="1"/>
      <c r="D12" s="38">
        <v>5.75</v>
      </c>
      <c r="E12" s="28">
        <v>51.75</v>
      </c>
      <c r="F12" s="28">
        <v>212.34</v>
      </c>
      <c r="G12" s="29">
        <v>1603.44</v>
      </c>
      <c r="H12" s="1"/>
    </row>
    <row r="13" spans="1:8" ht="16.5">
      <c r="A13" s="1"/>
      <c r="B13" s="3" t="s">
        <v>43</v>
      </c>
      <c r="C13" s="1"/>
      <c r="D13" s="28">
        <v>78.54</v>
      </c>
      <c r="E13" s="28">
        <v>73.7</v>
      </c>
      <c r="F13" s="38">
        <v>251.61</v>
      </c>
      <c r="G13" s="29">
        <v>1979.15</v>
      </c>
      <c r="H13" s="1"/>
    </row>
    <row r="14" spans="1:8" ht="15">
      <c r="A14" s="1"/>
      <c r="B14" s="3" t="s">
        <v>44</v>
      </c>
      <c r="C14" s="1"/>
      <c r="D14" s="1"/>
      <c r="E14" s="1"/>
      <c r="F14" s="1"/>
      <c r="G14" s="1"/>
      <c r="H14" s="1"/>
    </row>
    <row r="15" spans="1:8" ht="15">
      <c r="A15" s="1"/>
      <c r="B15" s="3" t="s">
        <v>45</v>
      </c>
      <c r="C15" s="1"/>
      <c r="D15" s="1"/>
      <c r="E15" s="1"/>
      <c r="F15" s="1"/>
      <c r="G15" s="1"/>
      <c r="H15" s="1"/>
    </row>
    <row r="16" spans="1:8" ht="15">
      <c r="A16" s="1"/>
      <c r="B16" s="3" t="s">
        <v>46</v>
      </c>
      <c r="C16" s="1"/>
      <c r="D16" s="1"/>
      <c r="E16" s="1"/>
      <c r="F16" s="1"/>
      <c r="G16" s="1"/>
      <c r="H16" s="1"/>
    </row>
    <row r="17" spans="1:8" ht="15">
      <c r="A17" s="1"/>
      <c r="B17" s="3" t="s">
        <v>47</v>
      </c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 t="s">
        <v>50</v>
      </c>
      <c r="C19" s="1"/>
      <c r="D19" s="1">
        <f>SUM(D4:D17)</f>
        <v>577.99</v>
      </c>
      <c r="E19" s="1">
        <f>SUM(E4:E17)</f>
        <v>660.45</v>
      </c>
      <c r="F19" s="1">
        <f>SUM(F4:F17)</f>
        <v>2490.4600000000005</v>
      </c>
      <c r="G19" s="1">
        <f>SUM(G4:G17)</f>
        <v>18311.690000000002</v>
      </c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3" t="s">
        <v>48</v>
      </c>
      <c r="C21" s="1"/>
      <c r="D21" s="63">
        <f>D19/D24</f>
        <v>57.799</v>
      </c>
      <c r="E21" s="63">
        <f>E19/E24</f>
        <v>66.045</v>
      </c>
      <c r="F21" s="63">
        <f>F19/F24</f>
        <v>249.04600000000005</v>
      </c>
      <c r="G21" s="63">
        <f>G19/G24</f>
        <v>1831.1690000000003</v>
      </c>
      <c r="H21" s="1"/>
    </row>
    <row r="22" spans="1:8" ht="15">
      <c r="A22" s="1"/>
      <c r="B22" s="1"/>
      <c r="C22" s="1"/>
      <c r="D22" s="64"/>
      <c r="E22" s="64"/>
      <c r="F22" s="64"/>
      <c r="G22" s="64"/>
      <c r="H22" s="1"/>
    </row>
    <row r="23" spans="1:8" ht="15">
      <c r="A23" s="1"/>
      <c r="B23" s="1"/>
      <c r="C23" s="26" t="s">
        <v>74</v>
      </c>
      <c r="D23" s="26" t="s">
        <v>177</v>
      </c>
      <c r="E23" s="26" t="s">
        <v>178</v>
      </c>
      <c r="F23" s="26" t="s">
        <v>179</v>
      </c>
      <c r="G23" s="26" t="s">
        <v>180</v>
      </c>
      <c r="H23" s="1"/>
    </row>
    <row r="24" spans="1:8" ht="15">
      <c r="A24" s="1"/>
      <c r="B24" s="3" t="s">
        <v>62</v>
      </c>
      <c r="C24" s="1"/>
      <c r="D24" s="1">
        <v>10</v>
      </c>
      <c r="E24" s="1">
        <v>10</v>
      </c>
      <c r="F24" s="1">
        <v>10</v>
      </c>
      <c r="G24" s="1">
        <v>10</v>
      </c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3" t="s">
        <v>19</v>
      </c>
      <c r="C26" s="1"/>
      <c r="D26" s="1">
        <v>1</v>
      </c>
      <c r="E26" s="1">
        <f>E21/D21</f>
        <v>1.1426668281458157</v>
      </c>
      <c r="F26" s="1">
        <f>F21/D21</f>
        <v>4.308828872471843</v>
      </c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3" t="s">
        <v>53</v>
      </c>
      <c r="C28" s="3"/>
      <c r="D28" s="3"/>
      <c r="E28" s="3"/>
      <c r="F28" s="3"/>
      <c r="G28" s="3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3" t="s">
        <v>54</v>
      </c>
      <c r="C30" s="1"/>
      <c r="D30" s="1">
        <v>4</v>
      </c>
      <c r="E30" s="1">
        <v>9</v>
      </c>
      <c r="F30" s="1">
        <v>4</v>
      </c>
      <c r="G30" s="1"/>
      <c r="H30" s="1"/>
    </row>
    <row r="31" spans="1:8" ht="15">
      <c r="A31" s="1"/>
      <c r="B31" s="3"/>
      <c r="C31" s="1"/>
      <c r="D31" s="1"/>
      <c r="E31" s="1"/>
      <c r="F31" s="1"/>
      <c r="G31" s="1"/>
      <c r="H31" s="1"/>
    </row>
    <row r="32" spans="2:8" ht="15">
      <c r="B32" s="3" t="s">
        <v>55</v>
      </c>
      <c r="C32" s="1"/>
      <c r="D32" s="1">
        <f>D19*D30</f>
        <v>2311.96</v>
      </c>
      <c r="E32" s="1">
        <f>E19*E30</f>
        <v>5944.05</v>
      </c>
      <c r="F32" s="1">
        <f>F19*F30</f>
        <v>9961.840000000002</v>
      </c>
      <c r="G32" s="1"/>
      <c r="H32" s="1"/>
    </row>
    <row r="33" spans="2:8" ht="15">
      <c r="B33" s="3"/>
      <c r="C33" s="1"/>
      <c r="D33" s="1"/>
      <c r="E33" s="1"/>
      <c r="F33" s="1"/>
      <c r="G33" s="1"/>
      <c r="H33" s="1"/>
    </row>
    <row r="34" spans="2:8" ht="15">
      <c r="B34" s="3" t="s">
        <v>56</v>
      </c>
      <c r="C34" s="1"/>
      <c r="D34" s="1">
        <f>D32+E32+F32</f>
        <v>18217.850000000002</v>
      </c>
      <c r="E34" s="1"/>
      <c r="F34" s="1"/>
      <c r="G34" s="1"/>
      <c r="H34" s="1"/>
    </row>
    <row r="35" spans="2:8" ht="15">
      <c r="B35" s="3"/>
      <c r="C35" s="1"/>
      <c r="D35" s="1"/>
      <c r="E35" s="1"/>
      <c r="F35" s="1"/>
      <c r="G35" s="1"/>
      <c r="H35" s="1"/>
    </row>
    <row r="36" spans="2:7" ht="30">
      <c r="B36" s="4" t="s">
        <v>57</v>
      </c>
      <c r="C36" s="1"/>
      <c r="D36" s="35">
        <f>D32*100/D34</f>
        <v>12.69063034331713</v>
      </c>
      <c r="E36" s="35">
        <f>E32*100/D34</f>
        <v>32.62761522353076</v>
      </c>
      <c r="F36" s="35">
        <f>F32*100/D34</f>
        <v>54.68175443315211</v>
      </c>
      <c r="G36" s="1"/>
    </row>
    <row r="37" spans="2:7" ht="15">
      <c r="B37" s="3"/>
      <c r="C37" s="1"/>
      <c r="D37" s="1"/>
      <c r="E37" s="1"/>
      <c r="F37" s="1"/>
      <c r="G37" s="1"/>
    </row>
    <row r="38" spans="2:7" ht="45">
      <c r="B38" s="4" t="s">
        <v>58</v>
      </c>
      <c r="C38" s="1"/>
      <c r="D38" s="3" t="s">
        <v>59</v>
      </c>
      <c r="E38" s="3" t="s">
        <v>60</v>
      </c>
      <c r="F38" s="3" t="s">
        <v>61</v>
      </c>
      <c r="G38" s="1"/>
    </row>
  </sheetData>
  <sheetProtection/>
  <mergeCells count="5">
    <mergeCell ref="A1:H2"/>
    <mergeCell ref="D21:D22"/>
    <mergeCell ref="E21:E22"/>
    <mergeCell ref="F21:F22"/>
    <mergeCell ref="G21:G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7">
      <selection activeCell="D21" sqref="D21:D22"/>
    </sheetView>
  </sheetViews>
  <sheetFormatPr defaultColWidth="9.140625" defaultRowHeight="15"/>
  <cols>
    <col min="3" max="3" width="27.421875" style="0" customWidth="1"/>
    <col min="7" max="7" width="18.7109375" style="0" customWidth="1"/>
  </cols>
  <sheetData>
    <row r="1" spans="1:7" ht="15">
      <c r="A1" s="57" t="s">
        <v>78</v>
      </c>
      <c r="B1" s="58"/>
      <c r="C1" s="58"/>
      <c r="D1" s="58"/>
      <c r="E1" s="58"/>
      <c r="F1" s="58"/>
      <c r="G1" s="59"/>
    </row>
    <row r="2" spans="1:7" ht="15">
      <c r="A2" s="60"/>
      <c r="B2" s="61"/>
      <c r="C2" s="61"/>
      <c r="D2" s="61"/>
      <c r="E2" s="61"/>
      <c r="F2" s="61"/>
      <c r="G2" s="62"/>
    </row>
    <row r="3" spans="1:7" ht="30">
      <c r="A3" s="1"/>
      <c r="B3" s="52"/>
      <c r="C3" s="56"/>
      <c r="D3" s="3" t="s">
        <v>49</v>
      </c>
      <c r="E3" s="3" t="s">
        <v>20</v>
      </c>
      <c r="F3" s="4" t="s">
        <v>21</v>
      </c>
      <c r="G3" s="2" t="s">
        <v>14</v>
      </c>
    </row>
    <row r="4" spans="1:7" ht="16.5">
      <c r="A4" s="1"/>
      <c r="B4" s="3" t="s">
        <v>34</v>
      </c>
      <c r="C4" s="1"/>
      <c r="D4" s="30">
        <v>21.28</v>
      </c>
      <c r="E4" s="30">
        <v>34.96</v>
      </c>
      <c r="F4" s="40">
        <v>13.77</v>
      </c>
      <c r="G4" s="1"/>
    </row>
    <row r="5" spans="1:7" ht="16.5">
      <c r="A5" s="1"/>
      <c r="B5" s="3" t="s">
        <v>35</v>
      </c>
      <c r="C5" s="1"/>
      <c r="D5" s="30">
        <v>22.08</v>
      </c>
      <c r="E5" s="30">
        <v>31.02</v>
      </c>
      <c r="F5" s="30">
        <v>16.91</v>
      </c>
      <c r="G5" s="1"/>
    </row>
    <row r="6" spans="1:7" ht="16.5">
      <c r="A6" s="1"/>
      <c r="B6" s="3" t="s">
        <v>36</v>
      </c>
      <c r="C6" s="1"/>
      <c r="D6" s="30">
        <v>24.37</v>
      </c>
      <c r="E6" s="30">
        <v>29.26</v>
      </c>
      <c r="F6" s="30">
        <v>16.37</v>
      </c>
      <c r="G6" s="1"/>
    </row>
    <row r="7" spans="1:7" ht="16.5">
      <c r="A7" s="1"/>
      <c r="B7" s="3" t="s">
        <v>37</v>
      </c>
      <c r="C7" s="1"/>
      <c r="D7" s="30">
        <v>18.6</v>
      </c>
      <c r="E7" s="30">
        <v>33.37</v>
      </c>
      <c r="F7" s="30">
        <v>18.04</v>
      </c>
      <c r="G7" s="1"/>
    </row>
    <row r="8" spans="1:7" ht="16.5">
      <c r="A8" s="1"/>
      <c r="B8" s="3" t="s">
        <v>38</v>
      </c>
      <c r="C8" s="1"/>
      <c r="D8" s="30">
        <v>19.63</v>
      </c>
      <c r="E8" s="30">
        <v>40.73</v>
      </c>
      <c r="F8" s="30">
        <v>9.65</v>
      </c>
      <c r="G8" s="1"/>
    </row>
    <row r="9" spans="1:7" ht="16.5">
      <c r="A9" s="1"/>
      <c r="B9" s="3" t="s">
        <v>39</v>
      </c>
      <c r="C9" s="1"/>
      <c r="D9" s="30">
        <v>18.26</v>
      </c>
      <c r="E9" s="40">
        <v>40.74</v>
      </c>
      <c r="F9" s="40">
        <v>11</v>
      </c>
      <c r="G9" s="1"/>
    </row>
    <row r="10" spans="1:7" ht="16.5">
      <c r="A10" s="1"/>
      <c r="B10" s="3" t="s">
        <v>40</v>
      </c>
      <c r="C10" s="1"/>
      <c r="D10" s="30">
        <v>21.99</v>
      </c>
      <c r="E10" s="40">
        <v>32.69</v>
      </c>
      <c r="F10" s="40">
        <v>15.32</v>
      </c>
      <c r="G10" s="1"/>
    </row>
    <row r="11" spans="1:7" ht="16.5">
      <c r="A11" s="1"/>
      <c r="B11" s="3" t="s">
        <v>41</v>
      </c>
      <c r="C11" s="1"/>
      <c r="D11" s="30">
        <v>20.98</v>
      </c>
      <c r="E11" s="40">
        <v>24.55</v>
      </c>
      <c r="F11" s="40">
        <v>24.47</v>
      </c>
      <c r="G11" s="1"/>
    </row>
    <row r="12" spans="1:7" ht="16.5">
      <c r="A12" s="1"/>
      <c r="B12" s="3" t="s">
        <v>42</v>
      </c>
      <c r="C12" s="1"/>
      <c r="D12" s="30">
        <v>21.27</v>
      </c>
      <c r="E12" s="30">
        <v>33.16</v>
      </c>
      <c r="F12" s="30">
        <v>15.57</v>
      </c>
      <c r="G12" s="1"/>
    </row>
    <row r="13" spans="1:7" ht="16.5">
      <c r="A13" s="1"/>
      <c r="B13" s="3" t="s">
        <v>43</v>
      </c>
      <c r="C13" s="1"/>
      <c r="D13" s="30">
        <v>22.67</v>
      </c>
      <c r="E13" s="30">
        <v>33.65</v>
      </c>
      <c r="F13" s="30">
        <v>13.67</v>
      </c>
      <c r="G13" s="1"/>
    </row>
    <row r="14" spans="1:7" ht="15">
      <c r="A14" s="1"/>
      <c r="B14" s="3" t="s">
        <v>44</v>
      </c>
      <c r="C14" s="1"/>
      <c r="D14" s="1"/>
      <c r="E14" s="1"/>
      <c r="F14" s="1"/>
      <c r="G14" s="1"/>
    </row>
    <row r="15" spans="1:7" ht="15">
      <c r="A15" s="1"/>
      <c r="B15" s="3" t="s">
        <v>45</v>
      </c>
      <c r="C15" s="1"/>
      <c r="D15" s="1"/>
      <c r="E15" s="1"/>
      <c r="F15" s="1"/>
      <c r="G15" s="1"/>
    </row>
    <row r="16" spans="1:7" ht="15">
      <c r="A16" s="1"/>
      <c r="B16" s="3" t="s">
        <v>46</v>
      </c>
      <c r="C16" s="1"/>
      <c r="D16" s="1"/>
      <c r="E16" s="1"/>
      <c r="F16" s="1"/>
      <c r="G16" s="1"/>
    </row>
    <row r="17" spans="1:7" ht="15">
      <c r="A17" s="1"/>
      <c r="B17" s="3" t="s">
        <v>47</v>
      </c>
      <c r="C17" s="1"/>
      <c r="D17" s="1"/>
      <c r="E17" s="1"/>
      <c r="F17" s="1"/>
      <c r="G17" s="1"/>
    </row>
    <row r="18" spans="1:7" ht="15">
      <c r="A18" s="1"/>
      <c r="B18" s="65"/>
      <c r="C18" s="56"/>
      <c r="D18" s="1"/>
      <c r="E18" s="1"/>
      <c r="F18" s="1"/>
      <c r="G18" s="1"/>
    </row>
    <row r="19" spans="1:7" ht="15">
      <c r="A19" s="1"/>
      <c r="B19" s="1" t="s">
        <v>50</v>
      </c>
      <c r="C19" s="1"/>
      <c r="D19" s="1">
        <f>SUM(D4:D17)</f>
        <v>211.13</v>
      </c>
      <c r="E19" s="1">
        <f>SUM(E4:E17)</f>
        <v>334.13</v>
      </c>
      <c r="F19" s="1">
        <f>SUM(F4:F17)</f>
        <v>154.76999999999998</v>
      </c>
      <c r="G19" s="1"/>
    </row>
    <row r="20" spans="1:7" ht="15">
      <c r="A20" s="1"/>
      <c r="B20" s="65"/>
      <c r="C20" s="56"/>
      <c r="D20" s="1"/>
      <c r="E20" s="1"/>
      <c r="F20" s="1"/>
      <c r="G20" s="1"/>
    </row>
    <row r="21" spans="1:7" ht="15">
      <c r="A21" s="1"/>
      <c r="B21" s="3" t="s">
        <v>48</v>
      </c>
      <c r="C21" s="1"/>
      <c r="D21" s="50">
        <f>D19/D24</f>
        <v>21.113</v>
      </c>
      <c r="E21" s="50">
        <f>E19/E24</f>
        <v>33.413</v>
      </c>
      <c r="F21" s="66">
        <f>F19/F24</f>
        <v>15.476999999999999</v>
      </c>
      <c r="G21" s="1"/>
    </row>
    <row r="22" spans="1:7" ht="15">
      <c r="A22" s="1"/>
      <c r="B22" s="1"/>
      <c r="C22" s="1"/>
      <c r="D22" s="51"/>
      <c r="E22" s="51"/>
      <c r="F22" s="67"/>
      <c r="G22" s="1"/>
    </row>
    <row r="23" spans="1:7" ht="15">
      <c r="A23" s="1"/>
      <c r="B23" s="1"/>
      <c r="C23" s="26" t="s">
        <v>74</v>
      </c>
      <c r="D23" s="26" t="s">
        <v>75</v>
      </c>
      <c r="E23" s="26" t="s">
        <v>76</v>
      </c>
      <c r="F23" s="26" t="s">
        <v>77</v>
      </c>
      <c r="G23" s="1"/>
    </row>
    <row r="24" spans="1:7" ht="15">
      <c r="A24" s="1"/>
      <c r="B24" s="3" t="s">
        <v>62</v>
      </c>
      <c r="C24" s="1"/>
      <c r="D24" s="1">
        <v>10</v>
      </c>
      <c r="E24" s="1">
        <v>10</v>
      </c>
      <c r="F24" s="1">
        <v>10</v>
      </c>
      <c r="G24" s="1"/>
    </row>
    <row r="25" spans="1:7" ht="15">
      <c r="A25" s="1"/>
      <c r="B25" s="65"/>
      <c r="C25" s="56"/>
      <c r="D25" s="1"/>
      <c r="E25" s="1"/>
      <c r="F25" s="1"/>
      <c r="G25" s="1"/>
    </row>
  </sheetData>
  <sheetProtection/>
  <mergeCells count="8">
    <mergeCell ref="B25:C25"/>
    <mergeCell ref="A1:G2"/>
    <mergeCell ref="B3:C3"/>
    <mergeCell ref="B18:C18"/>
    <mergeCell ref="B20:C20"/>
    <mergeCell ref="D21:D22"/>
    <mergeCell ref="E21:E22"/>
    <mergeCell ref="F21:F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31">
      <selection activeCell="C6" sqref="C6:G6"/>
    </sheetView>
  </sheetViews>
  <sheetFormatPr defaultColWidth="9.140625" defaultRowHeight="15"/>
  <cols>
    <col min="2" max="2" width="25.00390625" style="0" customWidth="1"/>
    <col min="3" max="3" width="12.140625" style="0" customWidth="1"/>
    <col min="4" max="4" width="8.28125" style="0" customWidth="1"/>
    <col min="5" max="5" width="8.57421875" style="0" customWidth="1"/>
    <col min="6" max="6" width="11.00390625" style="0" customWidth="1"/>
    <col min="7" max="7" width="10.57421875" style="0" customWidth="1"/>
    <col min="8" max="8" width="14.140625" style="0" customWidth="1"/>
    <col min="9" max="10" width="9.140625" style="0" hidden="1" customWidth="1"/>
  </cols>
  <sheetData>
    <row r="1" spans="1:10" ht="45">
      <c r="A1" s="1" t="s">
        <v>15</v>
      </c>
      <c r="B1" s="1" t="s">
        <v>8</v>
      </c>
      <c r="C1" s="2" t="s">
        <v>9</v>
      </c>
      <c r="D1" s="1" t="s">
        <v>10</v>
      </c>
      <c r="E1" s="1" t="s">
        <v>11</v>
      </c>
      <c r="F1" s="1" t="s">
        <v>12</v>
      </c>
      <c r="G1" s="2" t="s">
        <v>13</v>
      </c>
      <c r="H1" s="2"/>
      <c r="I1" s="1"/>
      <c r="J1" s="1"/>
    </row>
    <row r="2" spans="1:10" ht="15">
      <c r="A2" s="1"/>
      <c r="B2" s="52" t="s">
        <v>25</v>
      </c>
      <c r="C2" s="55"/>
      <c r="D2" s="55"/>
      <c r="E2" s="55"/>
      <c r="F2" s="55"/>
      <c r="G2" s="55"/>
      <c r="H2" s="56"/>
      <c r="I2" s="1"/>
      <c r="J2" s="1"/>
    </row>
    <row r="3" spans="1:10" ht="15">
      <c r="A3" s="1"/>
      <c r="B3" s="52" t="s">
        <v>17</v>
      </c>
      <c r="C3" s="55"/>
      <c r="D3" s="55"/>
      <c r="E3" s="55"/>
      <c r="F3" s="55"/>
      <c r="G3" s="55"/>
      <c r="H3" s="56"/>
      <c r="I3" s="1"/>
      <c r="J3" s="1"/>
    </row>
    <row r="4" spans="1:10" ht="40.5" customHeight="1" thickBot="1">
      <c r="A4" s="1"/>
      <c r="B4" s="33" t="s">
        <v>85</v>
      </c>
      <c r="C4" s="5" t="s">
        <v>118</v>
      </c>
      <c r="D4" s="6">
        <v>18.98</v>
      </c>
      <c r="E4" s="6">
        <v>8.99</v>
      </c>
      <c r="F4" s="6">
        <v>58.82</v>
      </c>
      <c r="G4" s="6">
        <v>395.06</v>
      </c>
      <c r="H4" s="1"/>
      <c r="I4" s="1"/>
      <c r="J4" s="1"/>
    </row>
    <row r="5" spans="1:10" ht="37.5" customHeight="1" thickBot="1">
      <c r="A5" s="1"/>
      <c r="B5" s="27" t="s">
        <v>3</v>
      </c>
      <c r="C5" s="5">
        <v>200</v>
      </c>
      <c r="D5" s="7">
        <v>1.4</v>
      </c>
      <c r="E5" s="7">
        <v>1</v>
      </c>
      <c r="F5" s="7">
        <v>20.2</v>
      </c>
      <c r="G5" s="7">
        <v>26</v>
      </c>
      <c r="H5" s="1"/>
      <c r="I5" s="1"/>
      <c r="J5" s="1"/>
    </row>
    <row r="6" spans="1:10" ht="17.25" thickBot="1">
      <c r="A6" s="1"/>
      <c r="B6" s="33" t="s">
        <v>0</v>
      </c>
      <c r="C6" s="31" t="s">
        <v>63</v>
      </c>
      <c r="D6" s="6">
        <v>2.48</v>
      </c>
      <c r="E6" s="6">
        <v>0.2</v>
      </c>
      <c r="F6" s="6">
        <v>17.76</v>
      </c>
      <c r="G6" s="6">
        <v>84.8</v>
      </c>
      <c r="H6" s="1"/>
      <c r="I6" s="1"/>
      <c r="J6" s="1"/>
    </row>
    <row r="7" spans="1:10" ht="17.25" thickBot="1">
      <c r="A7" s="1"/>
      <c r="B7" s="27"/>
      <c r="C7" s="5"/>
      <c r="D7" s="6"/>
      <c r="E7" s="6"/>
      <c r="F7" s="6"/>
      <c r="G7" s="6"/>
      <c r="H7" s="1"/>
      <c r="I7" s="1"/>
      <c r="J7" s="1"/>
    </row>
    <row r="8" spans="1:10" ht="17.25" thickBot="1">
      <c r="A8" s="1"/>
      <c r="B8" s="27"/>
      <c r="C8" s="8"/>
      <c r="D8" s="9"/>
      <c r="E8" s="9"/>
      <c r="F8" s="9"/>
      <c r="G8" s="9"/>
      <c r="H8" s="1"/>
      <c r="I8" s="1"/>
      <c r="J8" s="1"/>
    </row>
    <row r="9" spans="1:10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>
      <c r="A10" s="1"/>
      <c r="B10" s="3" t="s">
        <v>18</v>
      </c>
      <c r="C10" s="1"/>
      <c r="D10" s="1">
        <f>SUM(D4:D9)</f>
        <v>22.86</v>
      </c>
      <c r="E10" s="1">
        <f>SUM(E4:E9)</f>
        <v>10.19</v>
      </c>
      <c r="F10" s="1">
        <f>SUM(F4:F9)</f>
        <v>96.78</v>
      </c>
      <c r="G10" s="1">
        <f>SUM(G4:G9)</f>
        <v>505.86</v>
      </c>
      <c r="H10" s="1"/>
      <c r="I10" s="1"/>
      <c r="J10" s="1"/>
    </row>
    <row r="11" spans="1:10" ht="15">
      <c r="A11" s="1"/>
      <c r="B11" s="3" t="s">
        <v>19</v>
      </c>
      <c r="C11" s="1"/>
      <c r="D11" s="1">
        <v>1</v>
      </c>
      <c r="E11" s="1">
        <f>E10/D10</f>
        <v>0.4457567804024497</v>
      </c>
      <c r="F11" s="1">
        <f>F10/D10</f>
        <v>4.233595800524935</v>
      </c>
      <c r="G11" s="1"/>
      <c r="H11" s="1"/>
      <c r="I11" s="1"/>
      <c r="J11" s="1"/>
    </row>
    <row r="12" spans="1:10" ht="15">
      <c r="A12" s="1"/>
      <c r="B12" s="52" t="s">
        <v>51</v>
      </c>
      <c r="C12" s="53"/>
      <c r="D12" s="53"/>
      <c r="E12" s="53"/>
      <c r="F12" s="54"/>
      <c r="G12" s="35">
        <f>G10*60/G39</f>
        <v>18.92374165310589</v>
      </c>
      <c r="H12" s="26" t="s">
        <v>71</v>
      </c>
      <c r="I12" s="1"/>
      <c r="J12" s="1"/>
    </row>
    <row r="13" spans="1:10" ht="15">
      <c r="A13" s="1"/>
      <c r="B13" s="52" t="s">
        <v>52</v>
      </c>
      <c r="C13" s="53"/>
      <c r="D13" s="53"/>
      <c r="E13" s="53"/>
      <c r="F13" s="54"/>
      <c r="G13" s="35">
        <f>G10*70/G39</f>
        <v>22.077698595290205</v>
      </c>
      <c r="H13" s="1"/>
      <c r="I13" s="1"/>
      <c r="J13" s="1"/>
    </row>
    <row r="14" spans="1:10" ht="15">
      <c r="A14" s="1"/>
      <c r="B14" s="52" t="s">
        <v>20</v>
      </c>
      <c r="C14" s="55"/>
      <c r="D14" s="55"/>
      <c r="E14" s="55"/>
      <c r="F14" s="55"/>
      <c r="G14" s="55"/>
      <c r="H14" s="56"/>
      <c r="I14" s="1"/>
      <c r="J14" s="1"/>
    </row>
    <row r="15" spans="1:10" ht="17.25" thickBot="1">
      <c r="A15" s="1"/>
      <c r="B15" s="33" t="s">
        <v>80</v>
      </c>
      <c r="C15" s="5">
        <v>70</v>
      </c>
      <c r="D15" s="6">
        <v>1.12</v>
      </c>
      <c r="E15" s="6">
        <v>3.57</v>
      </c>
      <c r="F15" s="6">
        <v>6.58</v>
      </c>
      <c r="G15" s="6">
        <v>61.6</v>
      </c>
      <c r="H15" s="1"/>
      <c r="I15" s="1"/>
      <c r="J15" s="1"/>
    </row>
    <row r="16" spans="1:10" ht="66.75" thickBot="1">
      <c r="A16" s="1"/>
      <c r="B16" s="33" t="s">
        <v>87</v>
      </c>
      <c r="C16" s="5" t="s">
        <v>83</v>
      </c>
      <c r="D16" s="6">
        <v>1.82</v>
      </c>
      <c r="E16" s="6">
        <v>4.73</v>
      </c>
      <c r="F16" s="6">
        <v>12.12</v>
      </c>
      <c r="G16" s="6">
        <v>101.25</v>
      </c>
      <c r="H16" s="1"/>
      <c r="I16" s="1"/>
      <c r="J16" s="1"/>
    </row>
    <row r="17" spans="1:10" ht="48.75" customHeight="1" thickBot="1">
      <c r="A17" s="1"/>
      <c r="B17" s="33" t="s">
        <v>140</v>
      </c>
      <c r="C17" s="5">
        <v>70</v>
      </c>
      <c r="D17" s="6">
        <v>15.33</v>
      </c>
      <c r="E17" s="6">
        <v>7.92</v>
      </c>
      <c r="F17" s="6">
        <v>11</v>
      </c>
      <c r="G17" s="6">
        <v>138.6</v>
      </c>
      <c r="H17" s="1"/>
      <c r="I17" s="1"/>
      <c r="J17" s="1"/>
    </row>
    <row r="18" spans="1:10" ht="17.25" thickBot="1">
      <c r="A18" s="1"/>
      <c r="B18" s="27" t="s">
        <v>5</v>
      </c>
      <c r="C18" s="5">
        <v>180</v>
      </c>
      <c r="D18" s="6">
        <v>3.78</v>
      </c>
      <c r="E18" s="6">
        <v>5.94</v>
      </c>
      <c r="F18" s="6">
        <v>24.12</v>
      </c>
      <c r="G18" s="6">
        <v>165.6</v>
      </c>
      <c r="H18" s="1"/>
      <c r="I18" s="1"/>
      <c r="J18" s="1"/>
    </row>
    <row r="19" spans="1:10" ht="33.75" thickBot="1">
      <c r="A19" s="1"/>
      <c r="B19" s="33" t="s">
        <v>81</v>
      </c>
      <c r="C19" s="5">
        <v>200</v>
      </c>
      <c r="D19" s="6">
        <v>0.2</v>
      </c>
      <c r="E19" s="6">
        <v>0.2</v>
      </c>
      <c r="F19" s="6">
        <v>21.8</v>
      </c>
      <c r="G19" s="6">
        <v>88</v>
      </c>
      <c r="H19" s="1"/>
      <c r="I19" s="1"/>
      <c r="J19" s="1"/>
    </row>
    <row r="20" spans="1:10" ht="25.5" customHeight="1" thickBot="1">
      <c r="A20" s="1"/>
      <c r="B20" s="33" t="s">
        <v>1</v>
      </c>
      <c r="C20" s="5">
        <v>20</v>
      </c>
      <c r="D20" s="6">
        <v>1.6</v>
      </c>
      <c r="E20" s="6">
        <v>0.18</v>
      </c>
      <c r="F20" s="6">
        <v>9.8</v>
      </c>
      <c r="G20" s="6">
        <v>49.6</v>
      </c>
      <c r="H20" s="1"/>
      <c r="I20" s="1"/>
      <c r="J20" s="1"/>
    </row>
    <row r="21" spans="1:10" ht="17.25" thickBot="1">
      <c r="A21" s="1"/>
      <c r="B21" s="33" t="s">
        <v>0</v>
      </c>
      <c r="C21" s="5">
        <v>50</v>
      </c>
      <c r="D21" s="6">
        <v>3.1</v>
      </c>
      <c r="E21" s="6">
        <v>0.25</v>
      </c>
      <c r="F21" s="6">
        <v>22.2</v>
      </c>
      <c r="G21" s="6">
        <v>106</v>
      </c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3" t="s">
        <v>18</v>
      </c>
      <c r="C25" s="1"/>
      <c r="D25" s="1">
        <f>SUM(D15:D24)</f>
        <v>26.950000000000003</v>
      </c>
      <c r="E25" s="1">
        <f>SUM(E15:E24)</f>
        <v>22.79</v>
      </c>
      <c r="F25" s="1">
        <f>SUM(F15:F24)</f>
        <v>107.62</v>
      </c>
      <c r="G25" s="1">
        <f>SUM(G15:G24)</f>
        <v>710.65</v>
      </c>
      <c r="H25" s="1"/>
      <c r="I25" s="1"/>
      <c r="J25" s="1"/>
    </row>
    <row r="26" spans="1:10" ht="15">
      <c r="A26" s="1"/>
      <c r="B26" s="3" t="s">
        <v>19</v>
      </c>
      <c r="C26" s="1"/>
      <c r="D26" s="1">
        <v>1</v>
      </c>
      <c r="E26" s="1">
        <f>E25/D25</f>
        <v>0.8456400742115027</v>
      </c>
      <c r="F26" s="1">
        <f>F25/D25</f>
        <v>3.993320964749536</v>
      </c>
      <c r="G26" s="1"/>
      <c r="H26" s="1"/>
      <c r="I26" s="1"/>
      <c r="J26" s="1"/>
    </row>
    <row r="27" spans="1:10" ht="15">
      <c r="A27" s="1"/>
      <c r="B27" s="52" t="s">
        <v>51</v>
      </c>
      <c r="C27" s="53"/>
      <c r="D27" s="53"/>
      <c r="E27" s="53"/>
      <c r="F27" s="54"/>
      <c r="G27" s="35">
        <f>G25*60/G39</f>
        <v>26.58474084881133</v>
      </c>
      <c r="H27" s="26" t="s">
        <v>73</v>
      </c>
      <c r="I27" s="1"/>
      <c r="J27" s="1"/>
    </row>
    <row r="28" spans="1:10" ht="15">
      <c r="A28" s="1"/>
      <c r="B28" s="52" t="s">
        <v>52</v>
      </c>
      <c r="C28" s="53"/>
      <c r="D28" s="53"/>
      <c r="E28" s="53"/>
      <c r="F28" s="54"/>
      <c r="G28" s="35">
        <f>G25*70/G39</f>
        <v>31.015530990279885</v>
      </c>
      <c r="H28" s="1"/>
      <c r="I28" s="1"/>
      <c r="J28" s="1"/>
    </row>
    <row r="29" spans="1:10" ht="15">
      <c r="A29" s="1"/>
      <c r="B29" s="52" t="s">
        <v>21</v>
      </c>
      <c r="C29" s="55"/>
      <c r="D29" s="55"/>
      <c r="E29" s="55"/>
      <c r="F29" s="55"/>
      <c r="G29" s="55"/>
      <c r="H29" s="56"/>
      <c r="I29" s="1"/>
      <c r="J29" s="1"/>
    </row>
    <row r="30" spans="1:10" ht="50.25" thickBot="1">
      <c r="A30" s="1"/>
      <c r="B30" s="33" t="s">
        <v>141</v>
      </c>
      <c r="C30" s="5">
        <v>100</v>
      </c>
      <c r="D30" s="6">
        <v>11.32</v>
      </c>
      <c r="E30" s="6">
        <v>12.03</v>
      </c>
      <c r="F30" s="6">
        <v>36.92</v>
      </c>
      <c r="G30" s="6">
        <v>286.38</v>
      </c>
      <c r="H30" s="1"/>
      <c r="I30" s="1"/>
      <c r="J30" s="1"/>
    </row>
    <row r="31" spans="1:10" ht="17.25" thickBot="1">
      <c r="A31" s="1"/>
      <c r="B31" s="33" t="s">
        <v>70</v>
      </c>
      <c r="C31" s="5">
        <v>200</v>
      </c>
      <c r="D31" s="6">
        <v>1.03</v>
      </c>
      <c r="E31" s="6">
        <v>0</v>
      </c>
      <c r="F31" s="6">
        <v>38.23</v>
      </c>
      <c r="G31" s="6">
        <v>101</v>
      </c>
      <c r="H31" s="1"/>
      <c r="I31" s="1"/>
      <c r="J31" s="1"/>
    </row>
    <row r="32" spans="1:10" ht="17.25" thickBot="1">
      <c r="A32" s="1"/>
      <c r="B32" s="33"/>
      <c r="C32" s="5"/>
      <c r="D32" s="6"/>
      <c r="E32" s="6"/>
      <c r="F32" s="6"/>
      <c r="G32" s="6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3" t="s">
        <v>18</v>
      </c>
      <c r="C35" s="1"/>
      <c r="D35" s="1">
        <f>SUM(D30:D34)</f>
        <v>12.35</v>
      </c>
      <c r="E35" s="1">
        <f>SUM(E30:E34)</f>
        <v>12.03</v>
      </c>
      <c r="F35" s="1">
        <f>SUM(F30:F34)</f>
        <v>75.15</v>
      </c>
      <c r="G35" s="1">
        <f>SUM(G30:G34)</f>
        <v>387.38</v>
      </c>
      <c r="H35" s="1"/>
      <c r="I35" s="1"/>
      <c r="J35" s="1"/>
    </row>
    <row r="36" spans="1:10" ht="15">
      <c r="A36" s="1"/>
      <c r="B36" s="3" t="s">
        <v>19</v>
      </c>
      <c r="C36" s="1"/>
      <c r="D36" s="1">
        <v>1</v>
      </c>
      <c r="E36" s="1">
        <f>E35/D35</f>
        <v>0.974089068825911</v>
      </c>
      <c r="F36" s="1">
        <f>F35/D35</f>
        <v>6.085020242914981</v>
      </c>
      <c r="G36" s="1"/>
      <c r="H36" s="1"/>
      <c r="I36" s="1"/>
      <c r="J36" s="1"/>
    </row>
    <row r="37" spans="1:10" ht="15">
      <c r="A37" s="1"/>
      <c r="B37" s="52" t="s">
        <v>51</v>
      </c>
      <c r="C37" s="53"/>
      <c r="D37" s="53"/>
      <c r="E37" s="53"/>
      <c r="F37" s="54"/>
      <c r="G37" s="35">
        <f>G35*60/G39</f>
        <v>14.491517498082787</v>
      </c>
      <c r="H37" s="26" t="s">
        <v>72</v>
      </c>
      <c r="I37" s="1"/>
      <c r="J37" s="1"/>
    </row>
    <row r="38" spans="1:10" ht="15">
      <c r="A38" s="1"/>
      <c r="B38" s="52" t="s">
        <v>52</v>
      </c>
      <c r="C38" s="53"/>
      <c r="D38" s="53"/>
      <c r="E38" s="53"/>
      <c r="F38" s="54"/>
      <c r="G38" s="35">
        <f>G35*70/G39</f>
        <v>16.906770414429918</v>
      </c>
      <c r="H38" s="1"/>
      <c r="I38" s="1"/>
      <c r="J38" s="1"/>
    </row>
    <row r="39" spans="1:10" ht="15">
      <c r="A39" s="1"/>
      <c r="B39" s="3" t="s">
        <v>22</v>
      </c>
      <c r="C39" s="1"/>
      <c r="D39" s="1">
        <f>D10+D25+D35</f>
        <v>62.160000000000004</v>
      </c>
      <c r="E39" s="1">
        <f>E10+E25+E35</f>
        <v>45.01</v>
      </c>
      <c r="F39" s="1">
        <f>F10+F25+F35</f>
        <v>279.55</v>
      </c>
      <c r="G39" s="1">
        <f>G10+G25+G35</f>
        <v>1603.8899999999999</v>
      </c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3" t="s">
        <v>19</v>
      </c>
      <c r="C41" s="1"/>
      <c r="D41" s="1">
        <v>1</v>
      </c>
      <c r="E41" s="1">
        <f>E39/D39</f>
        <v>0.724099099099099</v>
      </c>
      <c r="F41" s="1">
        <f>F39/D39</f>
        <v>4.497265122265122</v>
      </c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 customHeight="1">
      <c r="A43" s="1"/>
      <c r="B43" s="44" t="s">
        <v>24</v>
      </c>
      <c r="C43" s="45"/>
      <c r="D43" s="45"/>
      <c r="E43" s="45"/>
      <c r="F43" s="46"/>
      <c r="G43" s="50">
        <f>G39*100/2000</f>
        <v>80.1945</v>
      </c>
      <c r="H43" s="1"/>
      <c r="I43" s="1"/>
      <c r="J43" s="1"/>
    </row>
    <row r="44" spans="1:10" ht="15">
      <c r="A44" s="1"/>
      <c r="B44" s="47"/>
      <c r="C44" s="48"/>
      <c r="D44" s="48"/>
      <c r="E44" s="48"/>
      <c r="F44" s="49"/>
      <c r="G44" s="51"/>
      <c r="H44" s="1"/>
      <c r="I44" s="1"/>
      <c r="J44" s="1"/>
    </row>
    <row r="45" spans="1:10" ht="15" customHeight="1">
      <c r="A45" s="1"/>
      <c r="B45" s="44" t="s">
        <v>23</v>
      </c>
      <c r="C45" s="45"/>
      <c r="D45" s="45"/>
      <c r="E45" s="45"/>
      <c r="F45" s="46"/>
      <c r="G45" s="50">
        <f>G39*100/2300</f>
        <v>69.73434782608696</v>
      </c>
      <c r="H45" s="1"/>
      <c r="I45" s="1"/>
      <c r="J45" s="1"/>
    </row>
    <row r="46" spans="1:10" ht="15">
      <c r="A46" s="1"/>
      <c r="B46" s="47"/>
      <c r="C46" s="48"/>
      <c r="D46" s="48"/>
      <c r="E46" s="48"/>
      <c r="F46" s="49"/>
      <c r="G46" s="5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8" ht="15">
      <c r="A48" s="1"/>
      <c r="B48" s="3" t="s">
        <v>53</v>
      </c>
      <c r="C48" s="3"/>
      <c r="D48" s="3"/>
      <c r="E48" s="3"/>
      <c r="F48" s="3"/>
      <c r="G48" s="3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3" t="s">
        <v>54</v>
      </c>
      <c r="C50" s="1"/>
      <c r="D50" s="1">
        <v>4</v>
      </c>
      <c r="E50" s="1">
        <v>9</v>
      </c>
      <c r="F50" s="1">
        <v>4</v>
      </c>
      <c r="G50" s="1"/>
      <c r="H50" s="1"/>
    </row>
    <row r="51" spans="1:8" ht="15">
      <c r="A51" s="1"/>
      <c r="B51" s="3"/>
      <c r="C51" s="1"/>
      <c r="D51" s="1"/>
      <c r="E51" s="1"/>
      <c r="F51" s="1"/>
      <c r="G51" s="1"/>
      <c r="H51" s="1"/>
    </row>
    <row r="52" spans="2:8" ht="15">
      <c r="B52" s="3" t="s">
        <v>55</v>
      </c>
      <c r="C52" s="1"/>
      <c r="D52" s="1">
        <f>D39*D50</f>
        <v>248.64000000000001</v>
      </c>
      <c r="E52" s="1">
        <f>E39*E50</f>
        <v>405.09</v>
      </c>
      <c r="F52" s="1">
        <f>F39*F50</f>
        <v>1118.2</v>
      </c>
      <c r="G52" s="1"/>
      <c r="H52" s="1"/>
    </row>
    <row r="53" spans="2:8" ht="15">
      <c r="B53" s="3"/>
      <c r="C53" s="1"/>
      <c r="D53" s="1"/>
      <c r="E53" s="1"/>
      <c r="F53" s="1"/>
      <c r="G53" s="1"/>
      <c r="H53" s="1"/>
    </row>
    <row r="54" spans="2:8" ht="15">
      <c r="B54" s="3" t="s">
        <v>56</v>
      </c>
      <c r="C54" s="1"/>
      <c r="D54" s="1">
        <f>D52+E52+F52</f>
        <v>1771.93</v>
      </c>
      <c r="E54" s="1"/>
      <c r="F54" s="1"/>
      <c r="G54" s="1"/>
      <c r="H54" s="1"/>
    </row>
    <row r="55" spans="2:8" ht="15">
      <c r="B55" s="3"/>
      <c r="C55" s="1"/>
      <c r="D55" s="1"/>
      <c r="E55" s="1"/>
      <c r="F55" s="1"/>
      <c r="G55" s="1"/>
      <c r="H55" s="1"/>
    </row>
    <row r="56" spans="2:8" ht="30">
      <c r="B56" s="4" t="s">
        <v>57</v>
      </c>
      <c r="C56" s="1"/>
      <c r="D56" s="1">
        <f>D52*100/D54</f>
        <v>14.032157026519105</v>
      </c>
      <c r="E56" s="37">
        <f>E52*100/D54</f>
        <v>22.86151258796905</v>
      </c>
      <c r="F56" s="37">
        <f>F52*100/D54</f>
        <v>63.10633038551184</v>
      </c>
      <c r="G56" s="1"/>
      <c r="H56" s="1"/>
    </row>
    <row r="57" spans="2:8" ht="15">
      <c r="B57" s="3"/>
      <c r="C57" s="1"/>
      <c r="D57" s="1"/>
      <c r="E57" s="1"/>
      <c r="F57" s="1"/>
      <c r="G57" s="1"/>
      <c r="H57" s="1"/>
    </row>
    <row r="58" spans="2:8" ht="45">
      <c r="B58" s="4" t="s">
        <v>58</v>
      </c>
      <c r="C58" s="1"/>
      <c r="D58" s="3" t="s">
        <v>59</v>
      </c>
      <c r="E58" s="3" t="s">
        <v>60</v>
      </c>
      <c r="F58" s="3" t="s">
        <v>61</v>
      </c>
      <c r="G58" s="1"/>
      <c r="H58" s="1"/>
    </row>
  </sheetData>
  <sheetProtection/>
  <mergeCells count="14">
    <mergeCell ref="B2:H2"/>
    <mergeCell ref="B3:H3"/>
    <mergeCell ref="B14:H14"/>
    <mergeCell ref="B29:H29"/>
    <mergeCell ref="B12:F12"/>
    <mergeCell ref="B13:F13"/>
    <mergeCell ref="B27:F27"/>
    <mergeCell ref="B28:F28"/>
    <mergeCell ref="B45:F46"/>
    <mergeCell ref="G45:G46"/>
    <mergeCell ref="B37:F37"/>
    <mergeCell ref="B38:F38"/>
    <mergeCell ref="B43:F44"/>
    <mergeCell ref="G43:G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25">
      <selection activeCell="C20" sqref="C20:G20"/>
    </sheetView>
  </sheetViews>
  <sheetFormatPr defaultColWidth="9.140625" defaultRowHeight="15"/>
  <cols>
    <col min="2" max="2" width="25.421875" style="0" customWidth="1"/>
    <col min="8" max="8" width="15.421875" style="0" customWidth="1"/>
  </cols>
  <sheetData>
    <row r="1" spans="1:8" ht="60">
      <c r="A1" s="1" t="s">
        <v>15</v>
      </c>
      <c r="B1" s="1" t="s">
        <v>8</v>
      </c>
      <c r="C1" s="2" t="s">
        <v>9</v>
      </c>
      <c r="D1" s="1" t="s">
        <v>10</v>
      </c>
      <c r="E1" s="1" t="s">
        <v>11</v>
      </c>
      <c r="F1" s="1" t="s">
        <v>12</v>
      </c>
      <c r="G1" s="2" t="s">
        <v>13</v>
      </c>
      <c r="H1" s="2" t="s">
        <v>14</v>
      </c>
    </row>
    <row r="2" spans="1:8" ht="15">
      <c r="A2" s="1"/>
      <c r="B2" s="52" t="s">
        <v>26</v>
      </c>
      <c r="C2" s="55"/>
      <c r="D2" s="55"/>
      <c r="E2" s="55"/>
      <c r="F2" s="55"/>
      <c r="G2" s="55"/>
      <c r="H2" s="56"/>
    </row>
    <row r="3" spans="1:8" ht="15">
      <c r="A3" s="1"/>
      <c r="B3" s="52" t="s">
        <v>17</v>
      </c>
      <c r="C3" s="55"/>
      <c r="D3" s="55"/>
      <c r="E3" s="55"/>
      <c r="F3" s="55"/>
      <c r="G3" s="55"/>
      <c r="H3" s="56"/>
    </row>
    <row r="4" spans="1:8" ht="66.75" thickBot="1">
      <c r="A4" s="1"/>
      <c r="B4" s="33" t="s">
        <v>142</v>
      </c>
      <c r="C4" s="5" t="s">
        <v>88</v>
      </c>
      <c r="D4" s="6">
        <v>27.4</v>
      </c>
      <c r="E4" s="6">
        <v>21.8</v>
      </c>
      <c r="F4" s="6">
        <v>27.84</v>
      </c>
      <c r="G4" s="6">
        <v>418.41</v>
      </c>
      <c r="H4" s="1"/>
    </row>
    <row r="5" spans="1:8" ht="17.25" thickBot="1">
      <c r="A5" s="1"/>
      <c r="B5" s="33" t="s">
        <v>89</v>
      </c>
      <c r="C5" s="5">
        <v>200</v>
      </c>
      <c r="D5" s="6">
        <v>5.02</v>
      </c>
      <c r="E5" s="6">
        <v>4.05</v>
      </c>
      <c r="F5" s="6">
        <v>25.75</v>
      </c>
      <c r="G5" s="6">
        <v>162</v>
      </c>
      <c r="H5" s="1"/>
    </row>
    <row r="6" spans="1:8" ht="17.25" thickBot="1">
      <c r="A6" s="1"/>
      <c r="B6" s="33" t="s">
        <v>90</v>
      </c>
      <c r="C6" s="31" t="s">
        <v>91</v>
      </c>
      <c r="D6" s="6">
        <v>2.19</v>
      </c>
      <c r="E6" s="6">
        <v>14.27</v>
      </c>
      <c r="F6" s="6">
        <v>12.6</v>
      </c>
      <c r="G6" s="6">
        <v>186.43</v>
      </c>
      <c r="H6" s="1"/>
    </row>
    <row r="7" spans="1:8" ht="17.25" thickBot="1">
      <c r="A7" s="1"/>
      <c r="B7" s="33"/>
      <c r="C7" s="8"/>
      <c r="D7" s="10"/>
      <c r="E7" s="10"/>
      <c r="F7" s="10"/>
      <c r="G7" s="10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3" t="s">
        <v>18</v>
      </c>
      <c r="C9" s="1"/>
      <c r="D9" s="1">
        <f>SUM(D4:D8)</f>
        <v>34.61</v>
      </c>
      <c r="E9" s="1">
        <f>SUM(E4:E8)</f>
        <v>40.120000000000005</v>
      </c>
      <c r="F9" s="1">
        <f>SUM(F4:F8)</f>
        <v>66.19</v>
      </c>
      <c r="G9" s="1">
        <f>SUM(G4:G8)</f>
        <v>766.8400000000001</v>
      </c>
      <c r="H9" s="1"/>
    </row>
    <row r="10" spans="1:8" ht="15">
      <c r="A10" s="1"/>
      <c r="B10" s="3" t="s">
        <v>19</v>
      </c>
      <c r="C10" s="1"/>
      <c r="D10" s="1">
        <v>1</v>
      </c>
      <c r="E10" s="1">
        <f>E9/D9</f>
        <v>1.1592025426177406</v>
      </c>
      <c r="F10" s="1">
        <f>F9/D9</f>
        <v>1.9124530482519502</v>
      </c>
      <c r="G10" s="1"/>
      <c r="H10" s="1"/>
    </row>
    <row r="11" spans="1:8" ht="15">
      <c r="A11" s="1"/>
      <c r="B11" s="52" t="s">
        <v>51</v>
      </c>
      <c r="C11" s="53"/>
      <c r="D11" s="53"/>
      <c r="E11" s="53"/>
      <c r="F11" s="54"/>
      <c r="G11" s="35">
        <f>G9*60/G37</f>
        <v>20.887898199052998</v>
      </c>
      <c r="H11" s="26" t="s">
        <v>71</v>
      </c>
    </row>
    <row r="12" spans="1:8" ht="15">
      <c r="A12" s="1"/>
      <c r="B12" s="52" t="s">
        <v>52</v>
      </c>
      <c r="C12" s="53"/>
      <c r="D12" s="53"/>
      <c r="E12" s="53"/>
      <c r="F12" s="54"/>
      <c r="G12" s="35">
        <f>G9*70/G37</f>
        <v>24.36921456556183</v>
      </c>
      <c r="H12" s="1"/>
    </row>
    <row r="13" spans="1:8" ht="15">
      <c r="A13" s="1"/>
      <c r="B13" s="52" t="s">
        <v>20</v>
      </c>
      <c r="C13" s="55"/>
      <c r="D13" s="55"/>
      <c r="E13" s="55"/>
      <c r="F13" s="55"/>
      <c r="G13" s="55"/>
      <c r="H13" s="56"/>
    </row>
    <row r="14" spans="1:8" ht="83.25" thickBot="1">
      <c r="A14" s="1"/>
      <c r="B14" s="27" t="s">
        <v>65</v>
      </c>
      <c r="C14" s="5">
        <v>70</v>
      </c>
      <c r="D14" s="6">
        <v>3.85</v>
      </c>
      <c r="E14" s="6">
        <v>10.57</v>
      </c>
      <c r="F14" s="6">
        <v>4.06</v>
      </c>
      <c r="G14" s="6">
        <v>126.7</v>
      </c>
      <c r="H14" s="1"/>
    </row>
    <row r="15" spans="1:8" ht="66.75" thickBot="1">
      <c r="A15" s="1"/>
      <c r="B15" s="27" t="s">
        <v>66</v>
      </c>
      <c r="C15" s="5">
        <v>200</v>
      </c>
      <c r="D15" s="6">
        <v>4.13</v>
      </c>
      <c r="E15" s="6">
        <v>3.03</v>
      </c>
      <c r="F15" s="6">
        <v>14.97</v>
      </c>
      <c r="G15" s="6">
        <v>107.48</v>
      </c>
      <c r="H15" s="1"/>
    </row>
    <row r="16" spans="1:8" ht="17.25" thickBot="1">
      <c r="A16" s="1"/>
      <c r="B16" s="42" t="s">
        <v>92</v>
      </c>
      <c r="C16" s="11">
        <v>70</v>
      </c>
      <c r="D16" s="11">
        <v>8.9</v>
      </c>
      <c r="E16" s="11">
        <v>13.8</v>
      </c>
      <c r="F16" s="11">
        <v>8.6</v>
      </c>
      <c r="G16" s="11">
        <v>204.2</v>
      </c>
      <c r="H16" s="1"/>
    </row>
    <row r="17" spans="1:8" ht="33.75" thickBot="1">
      <c r="A17" s="1"/>
      <c r="B17" s="33" t="s">
        <v>79</v>
      </c>
      <c r="C17" s="5">
        <v>180</v>
      </c>
      <c r="D17" s="6">
        <v>9.37</v>
      </c>
      <c r="E17" s="6">
        <v>6.43</v>
      </c>
      <c r="F17" s="6">
        <v>42.8</v>
      </c>
      <c r="G17" s="6">
        <v>268</v>
      </c>
      <c r="H17" s="1"/>
    </row>
    <row r="18" spans="1:8" ht="17.25" thickBot="1">
      <c r="A18" s="1"/>
      <c r="B18" s="33" t="s">
        <v>93</v>
      </c>
      <c r="C18" s="12">
        <v>200</v>
      </c>
      <c r="D18" s="6">
        <v>0.13</v>
      </c>
      <c r="E18" s="6">
        <v>0.01</v>
      </c>
      <c r="F18" s="6">
        <v>13.9</v>
      </c>
      <c r="G18" s="6">
        <v>58.77</v>
      </c>
      <c r="H18" s="1"/>
    </row>
    <row r="19" spans="1:8" ht="17.25" thickBot="1">
      <c r="A19" s="1"/>
      <c r="B19" s="33" t="s">
        <v>1</v>
      </c>
      <c r="C19" s="5">
        <v>20</v>
      </c>
      <c r="D19" s="6">
        <v>1.6</v>
      </c>
      <c r="E19" s="6">
        <v>0.18</v>
      </c>
      <c r="F19" s="6">
        <v>9.8</v>
      </c>
      <c r="G19" s="6">
        <v>49.6</v>
      </c>
      <c r="H19" s="1"/>
    </row>
    <row r="20" spans="1:8" ht="16.5">
      <c r="A20" s="1"/>
      <c r="B20" s="32" t="s">
        <v>0</v>
      </c>
      <c r="C20" s="5">
        <v>50</v>
      </c>
      <c r="D20" s="6">
        <v>3.1</v>
      </c>
      <c r="E20" s="6">
        <v>0.25</v>
      </c>
      <c r="F20" s="6">
        <v>22.2</v>
      </c>
      <c r="G20" s="6">
        <v>106</v>
      </c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3" t="s">
        <v>18</v>
      </c>
      <c r="C24" s="1"/>
      <c r="D24" s="1">
        <f>SUM(D14:D23)</f>
        <v>31.080000000000002</v>
      </c>
      <c r="E24" s="1">
        <f>SUM(E14:E23)</f>
        <v>34.269999999999996</v>
      </c>
      <c r="F24" s="1">
        <f>SUM(F14:F23)</f>
        <v>116.33000000000001</v>
      </c>
      <c r="G24" s="1">
        <f>SUM(G14:G23)</f>
        <v>920.75</v>
      </c>
      <c r="H24" s="1"/>
    </row>
    <row r="25" spans="1:8" ht="15">
      <c r="A25" s="1"/>
      <c r="B25" s="3" t="s">
        <v>19</v>
      </c>
      <c r="C25" s="1"/>
      <c r="D25" s="1">
        <v>1</v>
      </c>
      <c r="E25" s="1">
        <f>E24/D24</f>
        <v>1.1026383526383525</v>
      </c>
      <c r="F25" s="1">
        <f>F24/D24</f>
        <v>3.742921492921493</v>
      </c>
      <c r="G25" s="1"/>
      <c r="H25" s="1"/>
    </row>
    <row r="26" spans="1:8" ht="15">
      <c r="A26" s="1"/>
      <c r="B26" s="52" t="s">
        <v>51</v>
      </c>
      <c r="C26" s="53"/>
      <c r="D26" s="53"/>
      <c r="E26" s="53"/>
      <c r="F26" s="54"/>
      <c r="G26" s="35">
        <f>G24*60/G37</f>
        <v>25.0802413368865</v>
      </c>
      <c r="H26" s="26" t="s">
        <v>73</v>
      </c>
    </row>
    <row r="27" spans="1:8" ht="15">
      <c r="A27" s="1"/>
      <c r="B27" s="52" t="s">
        <v>52</v>
      </c>
      <c r="C27" s="53"/>
      <c r="D27" s="53"/>
      <c r="E27" s="53"/>
      <c r="F27" s="54"/>
      <c r="G27" s="35">
        <f>G24*70/G37</f>
        <v>29.260281559700918</v>
      </c>
      <c r="H27" s="1"/>
    </row>
    <row r="28" spans="1:8" ht="15">
      <c r="A28" s="1"/>
      <c r="B28" s="52" t="s">
        <v>21</v>
      </c>
      <c r="C28" s="55"/>
      <c r="D28" s="55"/>
      <c r="E28" s="55"/>
      <c r="F28" s="55"/>
      <c r="G28" s="55"/>
      <c r="H28" s="56"/>
    </row>
    <row r="29" spans="1:8" ht="42" customHeight="1" thickBot="1">
      <c r="A29" s="1"/>
      <c r="B29" s="33" t="s">
        <v>143</v>
      </c>
      <c r="C29" s="5">
        <v>150</v>
      </c>
      <c r="D29" s="6">
        <v>8.33</v>
      </c>
      <c r="E29" s="6">
        <v>11.36</v>
      </c>
      <c r="F29" s="6">
        <v>54.64</v>
      </c>
      <c r="G29" s="6">
        <v>354.64</v>
      </c>
      <c r="H29" s="1"/>
    </row>
    <row r="30" spans="1:8" ht="33.75" thickBot="1">
      <c r="A30" s="1"/>
      <c r="B30" s="33" t="s">
        <v>94</v>
      </c>
      <c r="C30" s="5">
        <v>200</v>
      </c>
      <c r="D30" s="6">
        <v>0.6</v>
      </c>
      <c r="E30" s="6">
        <v>0</v>
      </c>
      <c r="F30" s="6">
        <v>25.2</v>
      </c>
      <c r="G30" s="6">
        <v>100</v>
      </c>
      <c r="H30" s="1"/>
    </row>
    <row r="31" spans="1:8" ht="36" customHeight="1" thickBot="1">
      <c r="A31" s="1"/>
      <c r="B31" s="33" t="s">
        <v>128</v>
      </c>
      <c r="C31" s="5">
        <v>150</v>
      </c>
      <c r="D31" s="6">
        <v>1.35</v>
      </c>
      <c r="E31" s="6">
        <v>0.3</v>
      </c>
      <c r="F31" s="6">
        <v>12.18</v>
      </c>
      <c r="G31" s="6">
        <v>60.5</v>
      </c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3" t="s">
        <v>18</v>
      </c>
      <c r="C33" s="1"/>
      <c r="D33" s="1">
        <f>SUM(D29:D32)</f>
        <v>10.28</v>
      </c>
      <c r="E33" s="1">
        <f>SUM(E29:E32)</f>
        <v>11.66</v>
      </c>
      <c r="F33" s="1">
        <f>SUM(F29:F32)</f>
        <v>92.02000000000001</v>
      </c>
      <c r="G33" s="1">
        <f>SUM(G29:G32)</f>
        <v>515.14</v>
      </c>
      <c r="H33" s="1"/>
    </row>
    <row r="34" spans="1:8" ht="15">
      <c r="A34" s="1"/>
      <c r="B34" s="3" t="s">
        <v>19</v>
      </c>
      <c r="C34" s="1"/>
      <c r="D34" s="1">
        <v>1</v>
      </c>
      <c r="E34" s="1">
        <f>E33/D33</f>
        <v>1.134241245136187</v>
      </c>
      <c r="F34" s="1">
        <f>F33/D33</f>
        <v>8.951361867704282</v>
      </c>
      <c r="G34" s="1"/>
      <c r="H34" s="1"/>
    </row>
    <row r="35" spans="1:8" ht="15">
      <c r="A35" s="1"/>
      <c r="B35" s="52" t="s">
        <v>51</v>
      </c>
      <c r="C35" s="53"/>
      <c r="D35" s="53"/>
      <c r="E35" s="53"/>
      <c r="F35" s="54"/>
      <c r="G35" s="35">
        <f>G33*60/G37</f>
        <v>14.031860464060506</v>
      </c>
      <c r="H35" s="26" t="s">
        <v>72</v>
      </c>
    </row>
    <row r="36" spans="1:8" ht="15">
      <c r="A36" s="1"/>
      <c r="B36" s="52" t="s">
        <v>52</v>
      </c>
      <c r="C36" s="53"/>
      <c r="D36" s="53"/>
      <c r="E36" s="53"/>
      <c r="F36" s="54"/>
      <c r="G36" s="35">
        <f>G33*70/G37</f>
        <v>16.370503874737256</v>
      </c>
      <c r="H36" s="1"/>
    </row>
    <row r="37" spans="1:8" ht="15">
      <c r="A37" s="1"/>
      <c r="B37" s="3" t="s">
        <v>22</v>
      </c>
      <c r="C37" s="1"/>
      <c r="D37" s="1">
        <f>D9+D24+D33</f>
        <v>75.97</v>
      </c>
      <c r="E37" s="1">
        <f>E9+E24+E33</f>
        <v>86.05</v>
      </c>
      <c r="F37" s="1">
        <f>F9+F24+F33</f>
        <v>274.54</v>
      </c>
      <c r="G37" s="1">
        <f>G9+G24+G33</f>
        <v>2202.73</v>
      </c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3" t="s">
        <v>19</v>
      </c>
      <c r="C39" s="1"/>
      <c r="D39" s="1">
        <v>1</v>
      </c>
      <c r="E39" s="1">
        <f>E37/D37</f>
        <v>1.1326839541924443</v>
      </c>
      <c r="F39" s="1">
        <f>F37/D37</f>
        <v>3.6137949190469927</v>
      </c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 customHeight="1">
      <c r="A41" s="1"/>
      <c r="B41" s="44" t="s">
        <v>24</v>
      </c>
      <c r="C41" s="45"/>
      <c r="D41" s="45"/>
      <c r="E41" s="45"/>
      <c r="F41" s="46"/>
      <c r="G41" s="50">
        <f>G37*100/2000</f>
        <v>110.1365</v>
      </c>
      <c r="H41" s="1"/>
    </row>
    <row r="42" spans="1:8" ht="15">
      <c r="A42" s="1"/>
      <c r="B42" s="47"/>
      <c r="C42" s="48"/>
      <c r="D42" s="48"/>
      <c r="E42" s="48"/>
      <c r="F42" s="49"/>
      <c r="G42" s="51"/>
      <c r="H42" s="1"/>
    </row>
    <row r="43" spans="1:8" ht="15" customHeight="1">
      <c r="A43" s="1"/>
      <c r="B43" s="44" t="s">
        <v>23</v>
      </c>
      <c r="C43" s="45"/>
      <c r="D43" s="45"/>
      <c r="E43" s="45"/>
      <c r="F43" s="46"/>
      <c r="G43" s="50">
        <f>G37*100/2300</f>
        <v>95.7708695652174</v>
      </c>
      <c r="H43" s="1"/>
    </row>
    <row r="44" spans="1:8" ht="15">
      <c r="A44" s="1"/>
      <c r="B44" s="47"/>
      <c r="C44" s="48"/>
      <c r="D44" s="48"/>
      <c r="E44" s="48"/>
      <c r="F44" s="49"/>
      <c r="G44" s="5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3" t="s">
        <v>53</v>
      </c>
      <c r="C46" s="3"/>
      <c r="D46" s="3"/>
      <c r="E46" s="3"/>
      <c r="F46" s="3"/>
      <c r="G46" s="3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3" t="s">
        <v>54</v>
      </c>
      <c r="C48" s="1"/>
      <c r="D48" s="1">
        <v>4</v>
      </c>
      <c r="E48" s="1">
        <v>9</v>
      </c>
      <c r="F48" s="1">
        <v>4</v>
      </c>
      <c r="G48" s="1"/>
      <c r="H48" s="1"/>
    </row>
    <row r="49" spans="1:8" ht="15">
      <c r="A49" s="1"/>
      <c r="B49" s="3"/>
      <c r="C49" s="1"/>
      <c r="D49" s="1"/>
      <c r="E49" s="1"/>
      <c r="F49" s="1"/>
      <c r="G49" s="1"/>
      <c r="H49" s="1"/>
    </row>
    <row r="50" spans="2:8" ht="15">
      <c r="B50" s="3" t="s">
        <v>55</v>
      </c>
      <c r="C50" s="1"/>
      <c r="D50" s="1">
        <f>D37*D48</f>
        <v>303.88</v>
      </c>
      <c r="E50" s="1">
        <f>E37*E48</f>
        <v>774.4499999999999</v>
      </c>
      <c r="F50" s="1">
        <f>F37*F48</f>
        <v>1098.16</v>
      </c>
      <c r="G50" s="1"/>
      <c r="H50" s="1"/>
    </row>
    <row r="51" spans="2:8" ht="15">
      <c r="B51" s="3"/>
      <c r="C51" s="1"/>
      <c r="D51" s="1"/>
      <c r="E51" s="1"/>
      <c r="F51" s="1"/>
      <c r="G51" s="1"/>
      <c r="H51" s="1"/>
    </row>
    <row r="52" spans="2:8" ht="15">
      <c r="B52" s="3" t="s">
        <v>56</v>
      </c>
      <c r="C52" s="1"/>
      <c r="D52" s="1">
        <f>D50+E50+F50</f>
        <v>2176.49</v>
      </c>
      <c r="E52" s="1"/>
      <c r="F52" s="1"/>
      <c r="G52" s="1"/>
      <c r="H52" s="1"/>
    </row>
    <row r="53" spans="2:8" ht="15">
      <c r="B53" s="3"/>
      <c r="C53" s="1"/>
      <c r="D53" s="1"/>
      <c r="E53" s="1"/>
      <c r="F53" s="1"/>
      <c r="G53" s="1"/>
      <c r="H53" s="1"/>
    </row>
    <row r="54" spans="2:8" ht="30">
      <c r="B54" s="4" t="s">
        <v>57</v>
      </c>
      <c r="C54" s="1"/>
      <c r="D54" s="1">
        <f>D50*100/D52</f>
        <v>13.961929528736636</v>
      </c>
      <c r="E54" s="35">
        <f>E50*100/D52</f>
        <v>35.58252048022275</v>
      </c>
      <c r="F54" s="35">
        <f>F50*100/D52</f>
        <v>50.455549991040634</v>
      </c>
      <c r="G54" s="1"/>
      <c r="H54" s="1"/>
    </row>
    <row r="55" spans="2:8" ht="15">
      <c r="B55" s="3"/>
      <c r="C55" s="1"/>
      <c r="D55" s="1"/>
      <c r="E55" s="1"/>
      <c r="F55" s="1"/>
      <c r="G55" s="1"/>
      <c r="H55" s="1"/>
    </row>
    <row r="56" spans="2:8" ht="45">
      <c r="B56" s="4" t="s">
        <v>58</v>
      </c>
      <c r="C56" s="1"/>
      <c r="D56" s="3" t="s">
        <v>59</v>
      </c>
      <c r="E56" s="3" t="s">
        <v>60</v>
      </c>
      <c r="F56" s="3" t="s">
        <v>61</v>
      </c>
      <c r="G56" s="1"/>
      <c r="H56" s="1"/>
    </row>
  </sheetData>
  <sheetProtection/>
  <mergeCells count="14">
    <mergeCell ref="B26:F26"/>
    <mergeCell ref="B2:H2"/>
    <mergeCell ref="B3:H3"/>
    <mergeCell ref="B11:F11"/>
    <mergeCell ref="B12:F12"/>
    <mergeCell ref="B13:H13"/>
    <mergeCell ref="B43:F44"/>
    <mergeCell ref="G43:G44"/>
    <mergeCell ref="B27:F27"/>
    <mergeCell ref="B28:H28"/>
    <mergeCell ref="B35:F35"/>
    <mergeCell ref="B36:F36"/>
    <mergeCell ref="B41:F42"/>
    <mergeCell ref="G41:G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H58"/>
  <sheetViews>
    <sheetView zoomScalePageLayoutView="0" workbookViewId="0" topLeftCell="A25">
      <selection activeCell="C23" sqref="C23:G23"/>
    </sheetView>
  </sheetViews>
  <sheetFormatPr defaultColWidth="9.140625" defaultRowHeight="15"/>
  <cols>
    <col min="2" max="2" width="26.28125" style="0" customWidth="1"/>
    <col min="3" max="3" width="12.7109375" style="0" bestFit="1" customWidth="1"/>
    <col min="4" max="4" width="10.8515625" style="0" bestFit="1" customWidth="1"/>
    <col min="8" max="8" width="13.421875" style="0" customWidth="1"/>
  </cols>
  <sheetData>
    <row r="1" spans="1:8" ht="60">
      <c r="A1" s="1" t="s">
        <v>15</v>
      </c>
      <c r="B1" s="1" t="s">
        <v>8</v>
      </c>
      <c r="C1" s="2" t="s">
        <v>9</v>
      </c>
      <c r="D1" s="1" t="s">
        <v>10</v>
      </c>
      <c r="E1" s="1" t="s">
        <v>11</v>
      </c>
      <c r="F1" s="1" t="s">
        <v>12</v>
      </c>
      <c r="G1" s="2" t="s">
        <v>13</v>
      </c>
      <c r="H1" s="2" t="s">
        <v>14</v>
      </c>
    </row>
    <row r="2" spans="1:8" ht="15">
      <c r="A2" s="1"/>
      <c r="B2" s="52" t="s">
        <v>27</v>
      </c>
      <c r="C2" s="55"/>
      <c r="D2" s="55"/>
      <c r="E2" s="55"/>
      <c r="F2" s="55"/>
      <c r="G2" s="55"/>
      <c r="H2" s="56"/>
    </row>
    <row r="3" spans="1:8" ht="15">
      <c r="A3" s="1"/>
      <c r="B3" s="52" t="s">
        <v>17</v>
      </c>
      <c r="C3" s="55"/>
      <c r="D3" s="55"/>
      <c r="E3" s="55"/>
      <c r="F3" s="55"/>
      <c r="G3" s="55"/>
      <c r="H3" s="56"/>
    </row>
    <row r="4" spans="1:8" ht="50.25" thickBot="1">
      <c r="A4" s="1"/>
      <c r="B4" s="33" t="s">
        <v>144</v>
      </c>
      <c r="C4" s="5" t="s">
        <v>170</v>
      </c>
      <c r="D4" s="6">
        <v>12.38</v>
      </c>
      <c r="E4" s="6">
        <v>17.14</v>
      </c>
      <c r="F4" s="6">
        <v>2.26</v>
      </c>
      <c r="G4" s="6">
        <v>215.39</v>
      </c>
      <c r="H4" s="1"/>
    </row>
    <row r="5" spans="1:8" ht="33.75" thickBot="1">
      <c r="A5" s="1"/>
      <c r="B5" s="33" t="s">
        <v>95</v>
      </c>
      <c r="C5" s="5">
        <v>200</v>
      </c>
      <c r="D5" s="6">
        <v>0.2</v>
      </c>
      <c r="E5" s="6">
        <v>0.04</v>
      </c>
      <c r="F5" s="6">
        <v>10</v>
      </c>
      <c r="G5" s="6">
        <v>41</v>
      </c>
      <c r="H5" s="1"/>
    </row>
    <row r="6" spans="1:8" ht="50.25" thickBot="1">
      <c r="A6" s="1"/>
      <c r="B6" s="33" t="s">
        <v>129</v>
      </c>
      <c r="C6" s="31" t="s">
        <v>86</v>
      </c>
      <c r="D6" s="6">
        <v>3.2</v>
      </c>
      <c r="E6" s="6">
        <v>0.2</v>
      </c>
      <c r="F6" s="6">
        <v>23.2</v>
      </c>
      <c r="G6" s="6">
        <v>108</v>
      </c>
      <c r="H6" s="1"/>
    </row>
    <row r="7" spans="1:8" ht="17.25" thickBot="1">
      <c r="A7" s="1"/>
      <c r="B7" s="27" t="s">
        <v>0</v>
      </c>
      <c r="C7" s="5">
        <v>40</v>
      </c>
      <c r="D7" s="6">
        <v>2.48</v>
      </c>
      <c r="E7" s="6">
        <v>0.2</v>
      </c>
      <c r="F7" s="6">
        <v>17.76</v>
      </c>
      <c r="G7" s="6">
        <v>84.8</v>
      </c>
      <c r="H7" s="1"/>
    </row>
    <row r="8" spans="1:8" ht="17.25" thickBot="1">
      <c r="A8" s="1"/>
      <c r="B8" s="33"/>
      <c r="C8" s="5"/>
      <c r="D8" s="6"/>
      <c r="E8" s="6"/>
      <c r="F8" s="6"/>
      <c r="G8" s="6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3" t="s">
        <v>18</v>
      </c>
      <c r="C13" s="1"/>
      <c r="D13" s="1">
        <f>SUM(D4:D12)</f>
        <v>18.26</v>
      </c>
      <c r="E13" s="1">
        <f>SUM(E4:E12)</f>
        <v>17.58</v>
      </c>
      <c r="F13" s="1">
        <f>SUM(F4:F12)</f>
        <v>53.22</v>
      </c>
      <c r="G13" s="1">
        <f>SUM(G4:G12)</f>
        <v>449.19</v>
      </c>
      <c r="H13" s="1"/>
    </row>
    <row r="14" spans="1:8" ht="15">
      <c r="A14" s="1"/>
      <c r="B14" s="3" t="s">
        <v>19</v>
      </c>
      <c r="C14" s="1"/>
      <c r="D14" s="1">
        <v>1</v>
      </c>
      <c r="E14" s="1">
        <f>E13/D13</f>
        <v>0.9627601314348301</v>
      </c>
      <c r="F14" s="1">
        <f>F13/D13</f>
        <v>2.9145673603504925</v>
      </c>
      <c r="G14" s="1"/>
      <c r="H14" s="1"/>
    </row>
    <row r="15" spans="1:8" ht="15">
      <c r="A15" s="1"/>
      <c r="B15" s="52" t="s">
        <v>51</v>
      </c>
      <c r="C15" s="53"/>
      <c r="D15" s="53"/>
      <c r="E15" s="53"/>
      <c r="F15" s="54"/>
      <c r="G15" s="35">
        <f>G13*60/G41</f>
        <v>15.938897168405365</v>
      </c>
      <c r="H15" s="26" t="s">
        <v>71</v>
      </c>
    </row>
    <row r="16" spans="1:8" ht="15">
      <c r="A16" s="1"/>
      <c r="B16" s="52" t="s">
        <v>52</v>
      </c>
      <c r="C16" s="53"/>
      <c r="D16" s="53"/>
      <c r="E16" s="53"/>
      <c r="F16" s="54"/>
      <c r="G16" s="35">
        <f>G13*70/G41</f>
        <v>18.595380029806257</v>
      </c>
      <c r="H16" s="1"/>
    </row>
    <row r="17" spans="1:8" ht="15">
      <c r="A17" s="1"/>
      <c r="B17" s="52" t="s">
        <v>20</v>
      </c>
      <c r="C17" s="55"/>
      <c r="D17" s="55"/>
      <c r="E17" s="55"/>
      <c r="F17" s="55"/>
      <c r="G17" s="55"/>
      <c r="H17" s="56"/>
    </row>
    <row r="18" spans="1:8" ht="83.25" thickBot="1">
      <c r="A18" s="1"/>
      <c r="B18" s="33" t="s">
        <v>145</v>
      </c>
      <c r="C18" s="5">
        <v>70</v>
      </c>
      <c r="D18" s="6">
        <v>0.77</v>
      </c>
      <c r="E18" s="6">
        <v>0.14</v>
      </c>
      <c r="F18" s="6">
        <v>2.66</v>
      </c>
      <c r="G18" s="6">
        <v>16.1</v>
      </c>
      <c r="H18" s="1"/>
    </row>
    <row r="19" spans="1:8" ht="66.75" thickBot="1">
      <c r="A19" s="1"/>
      <c r="B19" s="33" t="s">
        <v>96</v>
      </c>
      <c r="C19" s="5">
        <v>200</v>
      </c>
      <c r="D19" s="6">
        <v>5.84</v>
      </c>
      <c r="E19" s="6">
        <v>5.04</v>
      </c>
      <c r="F19" s="6">
        <v>19.2</v>
      </c>
      <c r="G19" s="6">
        <v>146</v>
      </c>
      <c r="H19" s="1"/>
    </row>
    <row r="20" spans="1:8" ht="17.25" thickBot="1">
      <c r="A20" s="1"/>
      <c r="B20" s="33" t="s">
        <v>132</v>
      </c>
      <c r="C20" s="5" t="s">
        <v>171</v>
      </c>
      <c r="D20" s="5">
        <v>22.99</v>
      </c>
      <c r="E20" s="5">
        <v>19.24</v>
      </c>
      <c r="F20" s="5">
        <v>40.73</v>
      </c>
      <c r="G20" s="5">
        <v>387.35</v>
      </c>
      <c r="H20" s="1"/>
    </row>
    <row r="21" spans="1:8" ht="17.25" thickBot="1">
      <c r="A21" s="1"/>
      <c r="B21" s="33" t="s">
        <v>70</v>
      </c>
      <c r="C21" s="5">
        <v>200</v>
      </c>
      <c r="D21" s="6">
        <v>1.03</v>
      </c>
      <c r="E21" s="6">
        <v>0</v>
      </c>
      <c r="F21" s="6">
        <v>38.23</v>
      </c>
      <c r="G21" s="6">
        <v>101</v>
      </c>
      <c r="H21" s="1"/>
    </row>
    <row r="22" spans="1:8" ht="17.25" thickBot="1">
      <c r="A22" s="1"/>
      <c r="B22" s="33" t="s">
        <v>1</v>
      </c>
      <c r="C22" s="5">
        <v>20</v>
      </c>
      <c r="D22" s="6">
        <v>1.6</v>
      </c>
      <c r="E22" s="6">
        <v>0.18</v>
      </c>
      <c r="F22" s="6">
        <v>9.8</v>
      </c>
      <c r="G22" s="6">
        <v>49.6</v>
      </c>
      <c r="H22" s="1"/>
    </row>
    <row r="23" spans="1:8" ht="17.25" thickBot="1">
      <c r="A23" s="1"/>
      <c r="B23" s="33" t="s">
        <v>0</v>
      </c>
      <c r="C23" s="5">
        <v>50</v>
      </c>
      <c r="D23" s="6">
        <v>3.1</v>
      </c>
      <c r="E23" s="6">
        <v>0.25</v>
      </c>
      <c r="F23" s="6">
        <v>22.2</v>
      </c>
      <c r="G23" s="6">
        <v>106</v>
      </c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3" t="s">
        <v>18</v>
      </c>
      <c r="C27" s="1"/>
      <c r="D27" s="1">
        <f>SUM(D18:D26)</f>
        <v>35.33</v>
      </c>
      <c r="E27" s="1">
        <f>SUM(E18:E26)</f>
        <v>24.849999999999998</v>
      </c>
      <c r="F27" s="1">
        <f>SUM(F18:F26)</f>
        <v>132.82</v>
      </c>
      <c r="G27" s="1">
        <f>SUM(G18:G26)</f>
        <v>806.0500000000001</v>
      </c>
      <c r="H27" s="1"/>
    </row>
    <row r="28" spans="1:8" ht="15">
      <c r="A28" s="1"/>
      <c r="B28" s="3" t="s">
        <v>19</v>
      </c>
      <c r="C28" s="1"/>
      <c r="D28" s="1">
        <v>1</v>
      </c>
      <c r="E28" s="1">
        <f>E27/D27</f>
        <v>0.7033682422870082</v>
      </c>
      <c r="F28" s="1">
        <f>F27/D27</f>
        <v>3.7594112652136995</v>
      </c>
      <c r="G28" s="1"/>
      <c r="H28" s="1"/>
    </row>
    <row r="29" spans="1:8" ht="15">
      <c r="A29" s="1"/>
      <c r="B29" s="52" t="s">
        <v>51</v>
      </c>
      <c r="C29" s="53"/>
      <c r="D29" s="53"/>
      <c r="E29" s="53"/>
      <c r="F29" s="54"/>
      <c r="G29" s="35">
        <f>G27*60/G41</f>
        <v>28.60158966716344</v>
      </c>
      <c r="H29" s="26" t="s">
        <v>73</v>
      </c>
    </row>
    <row r="30" spans="1:8" ht="15">
      <c r="A30" s="1"/>
      <c r="B30" s="52" t="s">
        <v>52</v>
      </c>
      <c r="C30" s="53"/>
      <c r="D30" s="53"/>
      <c r="E30" s="53"/>
      <c r="F30" s="54"/>
      <c r="G30" s="35">
        <f>G27*70/G41</f>
        <v>33.36852127835735</v>
      </c>
      <c r="H30" s="1"/>
    </row>
    <row r="31" spans="1:8" ht="15">
      <c r="A31" s="1"/>
      <c r="B31" s="52" t="s">
        <v>21</v>
      </c>
      <c r="C31" s="55"/>
      <c r="D31" s="55"/>
      <c r="E31" s="55"/>
      <c r="F31" s="55"/>
      <c r="G31" s="55"/>
      <c r="H31" s="56"/>
    </row>
    <row r="32" spans="1:8" ht="50.25" thickBot="1">
      <c r="A32" s="1"/>
      <c r="B32" s="33" t="s">
        <v>146</v>
      </c>
      <c r="C32" s="5" t="s">
        <v>172</v>
      </c>
      <c r="D32" s="6">
        <v>18.6</v>
      </c>
      <c r="E32" s="6">
        <v>13.5</v>
      </c>
      <c r="F32" s="6">
        <v>25.65</v>
      </c>
      <c r="G32" s="6">
        <v>298.5</v>
      </c>
      <c r="H32" s="1"/>
    </row>
    <row r="33" spans="1:8" ht="50.25" thickBot="1">
      <c r="A33" s="1"/>
      <c r="B33" s="33" t="s">
        <v>117</v>
      </c>
      <c r="C33" s="5">
        <v>150</v>
      </c>
      <c r="D33" s="6">
        <v>4.28</v>
      </c>
      <c r="E33" s="6">
        <v>3.5</v>
      </c>
      <c r="F33" s="6">
        <v>21.82</v>
      </c>
      <c r="G33" s="6">
        <v>137.18</v>
      </c>
      <c r="H33" s="1"/>
    </row>
    <row r="34" spans="1:8" ht="15">
      <c r="A34" s="1"/>
      <c r="B34" s="2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3" t="s">
        <v>18</v>
      </c>
      <c r="C37" s="1"/>
      <c r="D37" s="1">
        <f>SUM(D32:D36)</f>
        <v>22.880000000000003</v>
      </c>
      <c r="E37" s="1">
        <f>SUM(E32:E36)</f>
        <v>17</v>
      </c>
      <c r="F37" s="1">
        <f>SUM(F32:F36)</f>
        <v>47.47</v>
      </c>
      <c r="G37" s="1">
        <f>SUM(G32:G36)</f>
        <v>435.68</v>
      </c>
      <c r="H37" s="1"/>
    </row>
    <row r="38" spans="1:8" ht="15">
      <c r="A38" s="1"/>
      <c r="B38" s="3" t="s">
        <v>19</v>
      </c>
      <c r="C38" s="1"/>
      <c r="D38" s="1">
        <v>1</v>
      </c>
      <c r="E38" s="1">
        <f>E37/D37</f>
        <v>0.7430069930069929</v>
      </c>
      <c r="F38" s="1">
        <f>F37/D37</f>
        <v>2.074737762237762</v>
      </c>
      <c r="G38" s="1"/>
      <c r="H38" s="1"/>
    </row>
    <row r="39" spans="1:8" ht="15">
      <c r="A39" s="1"/>
      <c r="B39" s="52" t="s">
        <v>51</v>
      </c>
      <c r="C39" s="53"/>
      <c r="D39" s="53"/>
      <c r="E39" s="53"/>
      <c r="F39" s="54"/>
      <c r="G39" s="35">
        <f>G37*60/G41</f>
        <v>15.459513164431197</v>
      </c>
      <c r="H39" s="26" t="s">
        <v>72</v>
      </c>
    </row>
    <row r="40" spans="1:8" ht="15">
      <c r="A40" s="1"/>
      <c r="B40" s="52" t="s">
        <v>52</v>
      </c>
      <c r="C40" s="53"/>
      <c r="D40" s="53"/>
      <c r="E40" s="53"/>
      <c r="F40" s="54"/>
      <c r="G40" s="35">
        <f>G37*70/G41</f>
        <v>18.036098691836397</v>
      </c>
      <c r="H40" s="1"/>
    </row>
    <row r="41" spans="1:8" ht="15">
      <c r="A41" s="1"/>
      <c r="B41" s="3" t="s">
        <v>22</v>
      </c>
      <c r="C41" s="1"/>
      <c r="D41" s="1">
        <f>D13+D27+D37</f>
        <v>76.47</v>
      </c>
      <c r="E41" s="1">
        <f>E13+E27+E37</f>
        <v>59.42999999999999</v>
      </c>
      <c r="F41" s="1">
        <f>F13+F27+F37</f>
        <v>233.51</v>
      </c>
      <c r="G41" s="1">
        <f>G13+G27+G37</f>
        <v>1690.92</v>
      </c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3" t="s">
        <v>19</v>
      </c>
      <c r="C43" s="1"/>
      <c r="D43" s="1">
        <v>1</v>
      </c>
      <c r="E43" s="1">
        <f>E41/D41</f>
        <v>0.777167516673205</v>
      </c>
      <c r="F43" s="26">
        <f>F41/D41</f>
        <v>3.0536157970445927</v>
      </c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 customHeight="1">
      <c r="A45" s="1"/>
      <c r="B45" s="44" t="s">
        <v>24</v>
      </c>
      <c r="C45" s="45"/>
      <c r="D45" s="45"/>
      <c r="E45" s="45"/>
      <c r="F45" s="46"/>
      <c r="G45" s="50">
        <f>G41*100/2000</f>
        <v>84.546</v>
      </c>
      <c r="H45" s="1"/>
    </row>
    <row r="46" spans="1:8" ht="15">
      <c r="A46" s="1"/>
      <c r="B46" s="47"/>
      <c r="C46" s="48"/>
      <c r="D46" s="48"/>
      <c r="E46" s="48"/>
      <c r="F46" s="49"/>
      <c r="G46" s="5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3" t="s">
        <v>53</v>
      </c>
      <c r="C48" s="3"/>
      <c r="D48" s="3"/>
      <c r="E48" s="3"/>
      <c r="F48" s="3"/>
      <c r="G48" s="3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3" t="s">
        <v>54</v>
      </c>
      <c r="C50" s="1"/>
      <c r="D50" s="1">
        <v>4</v>
      </c>
      <c r="E50" s="1">
        <v>9</v>
      </c>
      <c r="F50" s="1">
        <v>4</v>
      </c>
      <c r="G50" s="1"/>
      <c r="H50" s="1"/>
    </row>
    <row r="51" spans="1:8" ht="15">
      <c r="A51" s="1"/>
      <c r="B51" s="3"/>
      <c r="C51" s="1"/>
      <c r="D51" s="1"/>
      <c r="E51" s="1"/>
      <c r="F51" s="1"/>
      <c r="G51" s="1"/>
      <c r="H51" s="1"/>
    </row>
    <row r="52" spans="2:8" ht="15">
      <c r="B52" s="3" t="s">
        <v>55</v>
      </c>
      <c r="C52" s="1"/>
      <c r="D52" s="1">
        <f>D41*D50</f>
        <v>305.88</v>
      </c>
      <c r="E52" s="1">
        <f>E41*E50</f>
        <v>534.8699999999999</v>
      </c>
      <c r="F52" s="1">
        <f>F41*F50</f>
        <v>934.04</v>
      </c>
      <c r="G52" s="1"/>
      <c r="H52" s="1"/>
    </row>
    <row r="53" spans="2:8" ht="15">
      <c r="B53" s="3"/>
      <c r="C53" s="1"/>
      <c r="D53" s="1"/>
      <c r="E53" s="1"/>
      <c r="F53" s="1"/>
      <c r="G53" s="1"/>
      <c r="H53" s="1"/>
    </row>
    <row r="54" spans="2:8" ht="15">
      <c r="B54" s="3" t="s">
        <v>56</v>
      </c>
      <c r="C54" s="1"/>
      <c r="D54" s="1">
        <f>D52+E52+F52</f>
        <v>1774.79</v>
      </c>
      <c r="E54" s="1"/>
      <c r="F54" s="1"/>
      <c r="G54" s="1"/>
      <c r="H54" s="1"/>
    </row>
    <row r="55" spans="2:8" ht="15">
      <c r="B55" s="3"/>
      <c r="C55" s="1"/>
      <c r="D55" s="1"/>
      <c r="E55" s="1"/>
      <c r="F55" s="1"/>
      <c r="G55" s="1"/>
      <c r="H55" s="1"/>
    </row>
    <row r="56" spans="2:8" ht="30">
      <c r="B56" s="4" t="s">
        <v>57</v>
      </c>
      <c r="C56" s="1"/>
      <c r="D56" s="1">
        <f>D52*100/D54</f>
        <v>17.234715093053264</v>
      </c>
      <c r="E56" s="36">
        <f>E52*100/D54</f>
        <v>30.13708664123642</v>
      </c>
      <c r="F56" s="36">
        <f>F52*100/D54</f>
        <v>52.62819826571031</v>
      </c>
      <c r="G56" s="1"/>
      <c r="H56" s="1"/>
    </row>
    <row r="57" spans="2:8" ht="15">
      <c r="B57" s="3"/>
      <c r="C57" s="1"/>
      <c r="D57" s="1"/>
      <c r="E57" s="1"/>
      <c r="F57" s="1"/>
      <c r="G57" s="1"/>
      <c r="H57" s="1"/>
    </row>
    <row r="58" spans="2:8" ht="45">
      <c r="B58" s="4" t="s">
        <v>58</v>
      </c>
      <c r="C58" s="1"/>
      <c r="D58" s="3" t="s">
        <v>59</v>
      </c>
      <c r="E58" s="3" t="s">
        <v>60</v>
      </c>
      <c r="F58" s="3" t="s">
        <v>61</v>
      </c>
      <c r="G58" s="1"/>
      <c r="H58" s="1"/>
    </row>
  </sheetData>
  <sheetProtection/>
  <mergeCells count="12">
    <mergeCell ref="B29:F29"/>
    <mergeCell ref="B2:H2"/>
    <mergeCell ref="B3:H3"/>
    <mergeCell ref="B15:F15"/>
    <mergeCell ref="B16:F16"/>
    <mergeCell ref="B17:H17"/>
    <mergeCell ref="B30:F30"/>
    <mergeCell ref="B31:H31"/>
    <mergeCell ref="B39:F39"/>
    <mergeCell ref="B40:F40"/>
    <mergeCell ref="B45:F46"/>
    <mergeCell ref="G45:G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22">
      <selection activeCell="C21" sqref="C21:G21"/>
    </sheetView>
  </sheetViews>
  <sheetFormatPr defaultColWidth="9.140625" defaultRowHeight="15"/>
  <cols>
    <col min="2" max="2" width="27.140625" style="0" customWidth="1"/>
    <col min="3" max="3" width="12.7109375" style="0" bestFit="1" customWidth="1"/>
    <col min="8" max="8" width="15.140625" style="0" customWidth="1"/>
  </cols>
  <sheetData>
    <row r="1" spans="1:8" ht="60">
      <c r="A1" s="1" t="s">
        <v>15</v>
      </c>
      <c r="B1" s="1" t="s">
        <v>8</v>
      </c>
      <c r="C1" s="2" t="s">
        <v>9</v>
      </c>
      <c r="D1" s="1" t="s">
        <v>10</v>
      </c>
      <c r="E1" s="1" t="s">
        <v>11</v>
      </c>
      <c r="F1" s="1" t="s">
        <v>12</v>
      </c>
      <c r="G1" s="2" t="s">
        <v>13</v>
      </c>
      <c r="H1" s="2" t="s">
        <v>14</v>
      </c>
    </row>
    <row r="2" spans="1:8" ht="15">
      <c r="A2" s="1"/>
      <c r="B2" s="52" t="s">
        <v>28</v>
      </c>
      <c r="C2" s="55"/>
      <c r="D2" s="55"/>
      <c r="E2" s="55"/>
      <c r="F2" s="55"/>
      <c r="G2" s="55"/>
      <c r="H2" s="56"/>
    </row>
    <row r="3" spans="1:8" ht="15">
      <c r="A3" s="1"/>
      <c r="B3" s="52" t="s">
        <v>17</v>
      </c>
      <c r="C3" s="55"/>
      <c r="D3" s="55"/>
      <c r="E3" s="55"/>
      <c r="F3" s="55"/>
      <c r="G3" s="55"/>
      <c r="H3" s="56"/>
    </row>
    <row r="4" spans="1:8" ht="33.75" thickBot="1">
      <c r="A4" s="1"/>
      <c r="B4" s="33" t="s">
        <v>97</v>
      </c>
      <c r="C4" s="5" t="s">
        <v>173</v>
      </c>
      <c r="D4" s="6">
        <v>6.96</v>
      </c>
      <c r="E4" s="6">
        <v>13.92</v>
      </c>
      <c r="F4" s="6">
        <v>42</v>
      </c>
      <c r="G4" s="6">
        <v>321.6</v>
      </c>
      <c r="H4" s="1"/>
    </row>
    <row r="5" spans="1:8" ht="50.25" thickBot="1">
      <c r="A5" s="1"/>
      <c r="B5" s="33" t="s">
        <v>98</v>
      </c>
      <c r="C5" s="5">
        <v>200</v>
      </c>
      <c r="D5" s="6">
        <v>1.95</v>
      </c>
      <c r="E5" s="6">
        <v>1.57</v>
      </c>
      <c r="F5" s="6">
        <v>13.05</v>
      </c>
      <c r="G5" s="6">
        <v>75.1</v>
      </c>
      <c r="H5" s="1"/>
    </row>
    <row r="6" spans="1:8" ht="17.25" thickBot="1">
      <c r="A6" s="1"/>
      <c r="B6" s="27" t="s">
        <v>6</v>
      </c>
      <c r="C6" s="31" t="s">
        <v>63</v>
      </c>
      <c r="D6" s="6">
        <v>5.7</v>
      </c>
      <c r="E6" s="6">
        <v>7.9</v>
      </c>
      <c r="F6" s="6">
        <v>9.7</v>
      </c>
      <c r="G6" s="6">
        <v>135</v>
      </c>
      <c r="H6" s="1"/>
    </row>
    <row r="7" spans="1:8" ht="17.25" thickBot="1">
      <c r="A7" s="1"/>
      <c r="B7" s="33"/>
      <c r="C7" s="5"/>
      <c r="D7" s="6"/>
      <c r="E7" s="6"/>
      <c r="F7" s="6"/>
      <c r="G7" s="6"/>
      <c r="H7" s="1"/>
    </row>
    <row r="8" spans="1:8" ht="17.25" thickBot="1">
      <c r="A8" s="1"/>
      <c r="B8" s="27"/>
      <c r="C8" s="5"/>
      <c r="D8" s="6"/>
      <c r="E8" s="6"/>
      <c r="F8" s="6"/>
      <c r="G8" s="6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3" t="s">
        <v>18</v>
      </c>
      <c r="C10" s="1"/>
      <c r="D10" s="1">
        <f>SUM(D4:D9)</f>
        <v>14.61</v>
      </c>
      <c r="E10" s="1">
        <f>SUM(E4:E9)</f>
        <v>23.39</v>
      </c>
      <c r="F10" s="1">
        <f>SUM(F4:F9)</f>
        <v>64.75</v>
      </c>
      <c r="G10" s="1">
        <f>SUM(G4:G9)</f>
        <v>531.7</v>
      </c>
      <c r="H10" s="1"/>
    </row>
    <row r="11" spans="1:8" ht="15">
      <c r="A11" s="1"/>
      <c r="B11" s="3" t="s">
        <v>19</v>
      </c>
      <c r="C11" s="1"/>
      <c r="D11" s="1">
        <v>1</v>
      </c>
      <c r="E11" s="1">
        <f>E10/D10</f>
        <v>1.6009582477754964</v>
      </c>
      <c r="F11" s="1">
        <f>F10/D10</f>
        <v>4.431895961670089</v>
      </c>
      <c r="G11" s="1"/>
      <c r="H11" s="1"/>
    </row>
    <row r="12" spans="1:8" ht="15">
      <c r="A12" s="1"/>
      <c r="B12" s="52" t="s">
        <v>51</v>
      </c>
      <c r="C12" s="53"/>
      <c r="D12" s="53"/>
      <c r="E12" s="53"/>
      <c r="F12" s="54"/>
      <c r="G12" s="35">
        <f>G10*60/G39</f>
        <v>16.821956814047297</v>
      </c>
      <c r="H12" s="26" t="s">
        <v>71</v>
      </c>
    </row>
    <row r="13" spans="1:8" ht="15">
      <c r="A13" s="1"/>
      <c r="B13" s="52" t="s">
        <v>52</v>
      </c>
      <c r="C13" s="53"/>
      <c r="D13" s="53"/>
      <c r="E13" s="53"/>
      <c r="F13" s="54"/>
      <c r="G13" s="35">
        <f>G10*70/G39</f>
        <v>19.62561628305518</v>
      </c>
      <c r="H13" s="1"/>
    </row>
    <row r="14" spans="1:8" ht="15">
      <c r="A14" s="1"/>
      <c r="B14" s="52" t="s">
        <v>20</v>
      </c>
      <c r="C14" s="55"/>
      <c r="D14" s="55"/>
      <c r="E14" s="55"/>
      <c r="F14" s="55"/>
      <c r="G14" s="55"/>
      <c r="H14" s="56"/>
    </row>
    <row r="15" spans="1:8" ht="50.25" thickBot="1">
      <c r="A15" s="1"/>
      <c r="B15" s="33" t="s">
        <v>147</v>
      </c>
      <c r="C15" s="5">
        <v>70</v>
      </c>
      <c r="D15" s="6">
        <v>2.04</v>
      </c>
      <c r="E15" s="6">
        <v>6.08</v>
      </c>
      <c r="F15" s="6">
        <v>6.72</v>
      </c>
      <c r="G15" s="6">
        <v>91.24</v>
      </c>
      <c r="H15" s="1"/>
    </row>
    <row r="16" spans="1:8" ht="50.25" thickBot="1">
      <c r="A16" s="1"/>
      <c r="B16" s="33" t="s">
        <v>149</v>
      </c>
      <c r="C16" s="5" t="s">
        <v>127</v>
      </c>
      <c r="D16" s="6">
        <v>2.04</v>
      </c>
      <c r="E16" s="6">
        <v>6.69</v>
      </c>
      <c r="F16" s="6">
        <v>7.32</v>
      </c>
      <c r="G16" s="6">
        <v>100.63</v>
      </c>
      <c r="H16" s="1"/>
    </row>
    <row r="17" spans="1:8" ht="33.75" thickBot="1">
      <c r="A17" s="1"/>
      <c r="B17" s="33" t="s">
        <v>148</v>
      </c>
      <c r="C17" s="5">
        <v>70</v>
      </c>
      <c r="D17" s="5">
        <v>14.07</v>
      </c>
      <c r="E17" s="5">
        <v>31.12</v>
      </c>
      <c r="F17" s="5">
        <v>11.51</v>
      </c>
      <c r="G17" s="5">
        <v>384.45</v>
      </c>
      <c r="H17" s="1"/>
    </row>
    <row r="18" spans="1:8" ht="66.75" thickBot="1">
      <c r="A18" s="1"/>
      <c r="B18" s="33" t="s">
        <v>130</v>
      </c>
      <c r="C18" s="5">
        <v>150</v>
      </c>
      <c r="D18" s="6">
        <v>4.1</v>
      </c>
      <c r="E18" s="6">
        <v>14.3</v>
      </c>
      <c r="F18" s="6">
        <v>31.5</v>
      </c>
      <c r="G18" s="6">
        <v>271.5</v>
      </c>
      <c r="H18" s="1"/>
    </row>
    <row r="19" spans="1:8" ht="50.25" thickBot="1">
      <c r="A19" s="1"/>
      <c r="B19" s="33" t="s">
        <v>100</v>
      </c>
      <c r="C19" s="5">
        <v>200</v>
      </c>
      <c r="D19" s="6">
        <v>0.6</v>
      </c>
      <c r="E19" s="6">
        <v>0</v>
      </c>
      <c r="F19" s="6">
        <v>25.2</v>
      </c>
      <c r="G19" s="6">
        <v>100</v>
      </c>
      <c r="H19" s="1"/>
    </row>
    <row r="20" spans="1:8" ht="17.25" thickBot="1">
      <c r="A20" s="1"/>
      <c r="B20" s="27" t="s">
        <v>1</v>
      </c>
      <c r="C20" s="5">
        <v>20</v>
      </c>
      <c r="D20" s="6">
        <v>1.6</v>
      </c>
      <c r="E20" s="6">
        <v>0.18</v>
      </c>
      <c r="F20" s="6">
        <v>9.8</v>
      </c>
      <c r="G20" s="6">
        <v>49.6</v>
      </c>
      <c r="H20" s="1"/>
    </row>
    <row r="21" spans="1:8" ht="17.25" thickBot="1">
      <c r="A21" s="1"/>
      <c r="B21" s="27" t="s">
        <v>0</v>
      </c>
      <c r="C21" s="5">
        <v>50</v>
      </c>
      <c r="D21" s="6">
        <v>3.1</v>
      </c>
      <c r="E21" s="6">
        <v>0.25</v>
      </c>
      <c r="F21" s="6">
        <v>22.2</v>
      </c>
      <c r="G21" s="6">
        <v>106</v>
      </c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3" t="s">
        <v>18</v>
      </c>
      <c r="C25" s="1"/>
      <c r="D25" s="1">
        <f>SUM(D15:D24)</f>
        <v>27.550000000000004</v>
      </c>
      <c r="E25" s="1">
        <f>SUM(E15:E24)</f>
        <v>58.62</v>
      </c>
      <c r="F25" s="1">
        <f>SUM(F15:F24)</f>
        <v>114.25</v>
      </c>
      <c r="G25" s="1">
        <f>SUM(G15:G24)</f>
        <v>1103.42</v>
      </c>
      <c r="H25" s="1"/>
    </row>
    <row r="26" spans="1:8" ht="15">
      <c r="A26" s="1"/>
      <c r="B26" s="3" t="s">
        <v>19</v>
      </c>
      <c r="C26" s="1"/>
      <c r="D26" s="1">
        <v>1</v>
      </c>
      <c r="E26" s="1">
        <f>E25/D25</f>
        <v>2.127767695099818</v>
      </c>
      <c r="F26" s="1">
        <f>F25/D25</f>
        <v>4.147005444646098</v>
      </c>
      <c r="G26" s="1"/>
      <c r="H26" s="1"/>
    </row>
    <row r="27" spans="1:8" ht="15">
      <c r="A27" s="1"/>
      <c r="B27" s="52" t="s">
        <v>51</v>
      </c>
      <c r="C27" s="53"/>
      <c r="D27" s="53"/>
      <c r="E27" s="53"/>
      <c r="F27" s="54"/>
      <c r="G27" s="35">
        <f>G25*60/G39</f>
        <v>34.91006881278178</v>
      </c>
      <c r="H27" s="26" t="s">
        <v>73</v>
      </c>
    </row>
    <row r="28" spans="1:8" ht="15">
      <c r="A28" s="1"/>
      <c r="B28" s="52" t="s">
        <v>52</v>
      </c>
      <c r="C28" s="53"/>
      <c r="D28" s="53"/>
      <c r="E28" s="53"/>
      <c r="F28" s="54"/>
      <c r="G28" s="35">
        <f>G25*70/G39</f>
        <v>40.72841361491207</v>
      </c>
      <c r="H28" s="1"/>
    </row>
    <row r="29" spans="1:8" ht="15">
      <c r="A29" s="1"/>
      <c r="B29" s="52" t="s">
        <v>21</v>
      </c>
      <c r="C29" s="55"/>
      <c r="D29" s="55"/>
      <c r="E29" s="55"/>
      <c r="F29" s="55"/>
      <c r="G29" s="55"/>
      <c r="H29" s="56"/>
    </row>
    <row r="30" spans="1:8" ht="17.25" thickBot="1">
      <c r="A30" s="1"/>
      <c r="B30" s="33" t="s">
        <v>101</v>
      </c>
      <c r="C30" s="5">
        <v>50</v>
      </c>
      <c r="D30" s="6">
        <v>3.38</v>
      </c>
      <c r="E30" s="6">
        <v>4.48</v>
      </c>
      <c r="F30" s="6">
        <v>26.46</v>
      </c>
      <c r="G30" s="6">
        <v>160.33</v>
      </c>
      <c r="H30" s="1"/>
    </row>
    <row r="31" spans="1:8" ht="17.25" thickBot="1">
      <c r="A31" s="1"/>
      <c r="B31" s="33" t="s">
        <v>70</v>
      </c>
      <c r="C31" s="5">
        <v>200</v>
      </c>
      <c r="D31" s="6">
        <v>1.03</v>
      </c>
      <c r="E31" s="6">
        <v>0</v>
      </c>
      <c r="F31" s="6">
        <v>38.23</v>
      </c>
      <c r="G31" s="6">
        <v>101</v>
      </c>
      <c r="H31" s="1"/>
    </row>
    <row r="32" spans="1:8" ht="17.25" thickBot="1">
      <c r="A32" s="1"/>
      <c r="B32" s="33"/>
      <c r="C32" s="5"/>
      <c r="D32" s="6"/>
      <c r="E32" s="6"/>
      <c r="F32" s="6"/>
      <c r="G32" s="6"/>
      <c r="H32" s="1"/>
    </row>
    <row r="33" spans="1:8" ht="17.25" thickBot="1">
      <c r="A33" s="1"/>
      <c r="B33" s="33"/>
      <c r="C33" s="5"/>
      <c r="D33" s="6"/>
      <c r="E33" s="6"/>
      <c r="F33" s="6"/>
      <c r="G33" s="6"/>
      <c r="H33" s="1"/>
    </row>
    <row r="34" spans="1:8" ht="17.25" thickBot="1">
      <c r="A34" s="1"/>
      <c r="B34" s="27"/>
      <c r="C34" s="5"/>
      <c r="D34" s="6"/>
      <c r="E34" s="6"/>
      <c r="F34" s="6"/>
      <c r="G34" s="6"/>
      <c r="H34" s="1"/>
    </row>
    <row r="35" spans="1:8" ht="15">
      <c r="A35" s="1"/>
      <c r="B35" s="3" t="s">
        <v>18</v>
      </c>
      <c r="C35" s="1"/>
      <c r="D35" s="1">
        <f>SUM(D30:D34)</f>
        <v>4.41</v>
      </c>
      <c r="E35" s="1">
        <f>SUM(E30:E34)</f>
        <v>4.48</v>
      </c>
      <c r="F35" s="1">
        <f>SUM(F30:F34)</f>
        <v>64.69</v>
      </c>
      <c r="G35" s="1">
        <f>SUM(G30:G34)</f>
        <v>261.33000000000004</v>
      </c>
      <c r="H35" s="1"/>
    </row>
    <row r="36" spans="1:8" ht="15">
      <c r="A36" s="1"/>
      <c r="B36" s="3" t="s">
        <v>19</v>
      </c>
      <c r="C36" s="1"/>
      <c r="D36" s="1">
        <v>1</v>
      </c>
      <c r="E36" s="1">
        <f>E35/D35</f>
        <v>1.015873015873016</v>
      </c>
      <c r="F36" s="1">
        <f>F35/D35</f>
        <v>14.66893424036281</v>
      </c>
      <c r="G36" s="1"/>
      <c r="H36" s="1"/>
    </row>
    <row r="37" spans="1:8" ht="15">
      <c r="A37" s="1"/>
      <c r="B37" s="52" t="s">
        <v>51</v>
      </c>
      <c r="C37" s="53"/>
      <c r="D37" s="53"/>
      <c r="E37" s="53"/>
      <c r="F37" s="54"/>
      <c r="G37" s="35">
        <f>G35*60/G39</f>
        <v>8.267974373170924</v>
      </c>
      <c r="H37" s="26" t="s">
        <v>72</v>
      </c>
    </row>
    <row r="38" spans="1:8" ht="15">
      <c r="A38" s="1"/>
      <c r="B38" s="52" t="s">
        <v>52</v>
      </c>
      <c r="C38" s="53"/>
      <c r="D38" s="53"/>
      <c r="E38" s="53"/>
      <c r="F38" s="54"/>
      <c r="G38" s="35">
        <f>G35*70/G39</f>
        <v>9.645970102032745</v>
      </c>
      <c r="H38" s="1"/>
    </row>
    <row r="39" spans="1:8" ht="15">
      <c r="A39" s="1"/>
      <c r="B39" s="3" t="s">
        <v>22</v>
      </c>
      <c r="C39" s="1"/>
      <c r="D39" s="1">
        <f>D10+D25+D35</f>
        <v>46.57000000000001</v>
      </c>
      <c r="E39" s="1">
        <f>E10+E25+E35</f>
        <v>86.49</v>
      </c>
      <c r="F39" s="1">
        <f>F10+F25+F35</f>
        <v>243.69</v>
      </c>
      <c r="G39" s="1">
        <f>G10+G25+G35</f>
        <v>1896.4500000000003</v>
      </c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3" t="s">
        <v>19</v>
      </c>
      <c r="C41" s="1"/>
      <c r="D41" s="1">
        <v>1</v>
      </c>
      <c r="E41" s="1">
        <f>E39/D39</f>
        <v>1.8572042087180585</v>
      </c>
      <c r="F41" s="1">
        <f>F39/D39</f>
        <v>5.232767876315224</v>
      </c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1"/>
      <c r="B43" s="44" t="s">
        <v>24</v>
      </c>
      <c r="C43" s="45"/>
      <c r="D43" s="45"/>
      <c r="E43" s="45"/>
      <c r="F43" s="46"/>
      <c r="G43" s="50">
        <f>G39*100/2000</f>
        <v>94.82250000000002</v>
      </c>
      <c r="H43" s="1"/>
    </row>
    <row r="44" spans="1:8" ht="15">
      <c r="A44" s="1"/>
      <c r="B44" s="47"/>
      <c r="C44" s="48"/>
      <c r="D44" s="48"/>
      <c r="E44" s="48"/>
      <c r="F44" s="49"/>
      <c r="G44" s="51"/>
      <c r="H44" s="1"/>
    </row>
    <row r="45" spans="1:8" ht="15" customHeight="1">
      <c r="A45" s="1"/>
      <c r="B45" s="44" t="s">
        <v>23</v>
      </c>
      <c r="C45" s="45"/>
      <c r="D45" s="45"/>
      <c r="E45" s="45"/>
      <c r="F45" s="46"/>
      <c r="G45" s="50">
        <f>G39*100/2300</f>
        <v>82.45434782608697</v>
      </c>
      <c r="H45" s="1"/>
    </row>
    <row r="46" spans="1:8" ht="15">
      <c r="A46" s="1"/>
      <c r="B46" s="47"/>
      <c r="C46" s="48"/>
      <c r="D46" s="48"/>
      <c r="E46" s="48"/>
      <c r="F46" s="49"/>
      <c r="G46" s="5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3" t="s">
        <v>53</v>
      </c>
      <c r="C48" s="3"/>
      <c r="D48" s="3"/>
      <c r="E48" s="3"/>
      <c r="F48" s="3"/>
      <c r="G48" s="3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3" t="s">
        <v>54</v>
      </c>
      <c r="C50" s="1"/>
      <c r="D50" s="1">
        <v>4</v>
      </c>
      <c r="E50" s="1">
        <v>9</v>
      </c>
      <c r="F50" s="1">
        <v>4</v>
      </c>
      <c r="G50" s="1"/>
      <c r="H50" s="1"/>
    </row>
    <row r="51" spans="1:8" ht="15">
      <c r="A51" s="1"/>
      <c r="B51" s="3"/>
      <c r="C51" s="1"/>
      <c r="D51" s="1"/>
      <c r="E51" s="1"/>
      <c r="F51" s="1"/>
      <c r="G51" s="1"/>
      <c r="H51" s="1"/>
    </row>
    <row r="52" spans="2:8" ht="15">
      <c r="B52" s="3" t="s">
        <v>55</v>
      </c>
      <c r="C52" s="1"/>
      <c r="D52" s="1">
        <f>D39*D50</f>
        <v>186.28000000000003</v>
      </c>
      <c r="E52" s="1">
        <f>E39*E50</f>
        <v>778.41</v>
      </c>
      <c r="F52" s="1">
        <f>F39*F50</f>
        <v>974.76</v>
      </c>
      <c r="G52" s="1"/>
      <c r="H52" s="1"/>
    </row>
    <row r="53" spans="2:8" ht="15">
      <c r="B53" s="3"/>
      <c r="C53" s="1"/>
      <c r="D53" s="1"/>
      <c r="E53" s="1"/>
      <c r="F53" s="1"/>
      <c r="G53" s="1"/>
      <c r="H53" s="1"/>
    </row>
    <row r="54" spans="2:8" ht="15">
      <c r="B54" s="3" t="s">
        <v>56</v>
      </c>
      <c r="C54" s="1"/>
      <c r="D54" s="1">
        <f>D52+E52+F52</f>
        <v>1939.45</v>
      </c>
      <c r="E54" s="1"/>
      <c r="F54" s="1"/>
      <c r="G54" s="1"/>
      <c r="H54" s="1"/>
    </row>
    <row r="55" spans="2:8" ht="15">
      <c r="B55" s="3"/>
      <c r="C55" s="1"/>
      <c r="D55" s="1"/>
      <c r="E55" s="1"/>
      <c r="F55" s="1"/>
      <c r="G55" s="1"/>
      <c r="H55" s="1"/>
    </row>
    <row r="56" spans="2:8" ht="30">
      <c r="B56" s="4" t="s">
        <v>57</v>
      </c>
      <c r="C56" s="1"/>
      <c r="D56" s="1">
        <f>D52*100/D54</f>
        <v>9.604784861687593</v>
      </c>
      <c r="E56" s="35">
        <f>E52*100/D54</f>
        <v>40.13560545515481</v>
      </c>
      <c r="F56" s="35">
        <f>F52*100/D54</f>
        <v>50.25960968315759</v>
      </c>
      <c r="G56" s="1"/>
      <c r="H56" s="1"/>
    </row>
    <row r="57" spans="2:8" ht="15">
      <c r="B57" s="3"/>
      <c r="C57" s="1"/>
      <c r="D57" s="1"/>
      <c r="E57" s="1"/>
      <c r="F57" s="1"/>
      <c r="G57" s="1"/>
      <c r="H57" s="1"/>
    </row>
    <row r="58" spans="2:8" ht="45">
      <c r="B58" s="4" t="s">
        <v>58</v>
      </c>
      <c r="C58" s="1"/>
      <c r="D58" s="3" t="s">
        <v>59</v>
      </c>
      <c r="E58" s="3" t="s">
        <v>60</v>
      </c>
      <c r="F58" s="3" t="s">
        <v>61</v>
      </c>
      <c r="G58" s="1"/>
      <c r="H58" s="1"/>
    </row>
  </sheetData>
  <sheetProtection/>
  <mergeCells count="14">
    <mergeCell ref="B27:F27"/>
    <mergeCell ref="B2:H2"/>
    <mergeCell ref="B3:H3"/>
    <mergeCell ref="B12:F12"/>
    <mergeCell ref="B13:F13"/>
    <mergeCell ref="B14:H14"/>
    <mergeCell ref="B45:F46"/>
    <mergeCell ref="G45:G46"/>
    <mergeCell ref="B28:F28"/>
    <mergeCell ref="B29:H29"/>
    <mergeCell ref="B37:F37"/>
    <mergeCell ref="B38:F38"/>
    <mergeCell ref="B43:F44"/>
    <mergeCell ref="G43:G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H58"/>
  <sheetViews>
    <sheetView zoomScalePageLayoutView="0" workbookViewId="0" topLeftCell="A25">
      <selection activeCell="C20" sqref="C20:G20"/>
    </sheetView>
  </sheetViews>
  <sheetFormatPr defaultColWidth="9.140625" defaultRowHeight="15"/>
  <cols>
    <col min="2" max="2" width="27.28125" style="0" customWidth="1"/>
    <col min="8" max="8" width="14.140625" style="0" customWidth="1"/>
  </cols>
  <sheetData>
    <row r="1" spans="1:8" ht="60">
      <c r="A1" s="1" t="s">
        <v>15</v>
      </c>
      <c r="B1" s="1" t="s">
        <v>8</v>
      </c>
      <c r="C1" s="2" t="s">
        <v>9</v>
      </c>
      <c r="D1" s="1" t="s">
        <v>10</v>
      </c>
      <c r="E1" s="1" t="s">
        <v>11</v>
      </c>
      <c r="F1" s="1" t="s">
        <v>12</v>
      </c>
      <c r="G1" s="2" t="s">
        <v>13</v>
      </c>
      <c r="H1" s="2" t="s">
        <v>14</v>
      </c>
    </row>
    <row r="2" spans="1:8" ht="15">
      <c r="A2" s="1"/>
      <c r="B2" s="52" t="s">
        <v>29</v>
      </c>
      <c r="C2" s="55"/>
      <c r="D2" s="55"/>
      <c r="E2" s="55"/>
      <c r="F2" s="55"/>
      <c r="G2" s="55"/>
      <c r="H2" s="56"/>
    </row>
    <row r="3" spans="1:8" ht="15">
      <c r="A3" s="1"/>
      <c r="B3" s="52" t="s">
        <v>17</v>
      </c>
      <c r="C3" s="55"/>
      <c r="D3" s="55"/>
      <c r="E3" s="55"/>
      <c r="F3" s="55"/>
      <c r="G3" s="55"/>
      <c r="H3" s="56"/>
    </row>
    <row r="4" spans="1:8" ht="47.25" customHeight="1" thickBot="1">
      <c r="A4" s="1"/>
      <c r="B4" s="33" t="s">
        <v>154</v>
      </c>
      <c r="C4" s="14">
        <v>250</v>
      </c>
      <c r="D4" s="15">
        <v>9.01</v>
      </c>
      <c r="E4" s="15">
        <v>8.53</v>
      </c>
      <c r="F4" s="15">
        <v>39.5</v>
      </c>
      <c r="G4" s="15">
        <v>270</v>
      </c>
      <c r="H4" s="1"/>
    </row>
    <row r="5" spans="1:8" ht="17.25" thickBot="1">
      <c r="A5" s="1"/>
      <c r="B5" s="33" t="s">
        <v>89</v>
      </c>
      <c r="C5" s="5">
        <v>200</v>
      </c>
      <c r="D5" s="6">
        <v>5.02</v>
      </c>
      <c r="E5" s="6">
        <v>4.05</v>
      </c>
      <c r="F5" s="6">
        <v>25.75</v>
      </c>
      <c r="G5" s="6">
        <v>162</v>
      </c>
      <c r="H5" s="1"/>
    </row>
    <row r="6" spans="1:8" ht="33.75" thickBot="1">
      <c r="A6" s="1"/>
      <c r="B6" s="33" t="s">
        <v>131</v>
      </c>
      <c r="C6" s="12">
        <v>150</v>
      </c>
      <c r="D6" s="6">
        <v>1.35</v>
      </c>
      <c r="E6" s="6">
        <v>0.3</v>
      </c>
      <c r="F6" s="6">
        <v>12.18</v>
      </c>
      <c r="G6" s="6">
        <v>60.5</v>
      </c>
      <c r="H6" s="1"/>
    </row>
    <row r="7" spans="1:8" ht="17.25" thickBot="1">
      <c r="A7" s="1"/>
      <c r="B7" s="27"/>
      <c r="C7" s="12"/>
      <c r="D7" s="6"/>
      <c r="E7" s="6"/>
      <c r="F7" s="6"/>
      <c r="G7" s="6"/>
      <c r="H7" s="1"/>
    </row>
    <row r="8" spans="1:8" ht="17.25" thickBot="1">
      <c r="A8" s="1"/>
      <c r="B8" s="27"/>
      <c r="C8" s="16"/>
      <c r="D8" s="10"/>
      <c r="E8" s="10"/>
      <c r="F8" s="10"/>
      <c r="G8" s="10"/>
      <c r="H8" s="1"/>
    </row>
    <row r="9" spans="1:8" ht="15">
      <c r="A9" s="1"/>
      <c r="B9" s="3" t="s">
        <v>18</v>
      </c>
      <c r="C9" s="1"/>
      <c r="D9" s="1">
        <f>SUM(D4:D8)</f>
        <v>15.379999999999999</v>
      </c>
      <c r="E9" s="1">
        <f>SUM(E4:E8)</f>
        <v>12.879999999999999</v>
      </c>
      <c r="F9" s="1">
        <f>SUM(F4:F8)</f>
        <v>77.43</v>
      </c>
      <c r="G9" s="1">
        <f>SUM(G4:G8)</f>
        <v>492.5</v>
      </c>
      <c r="H9" s="1"/>
    </row>
    <row r="10" spans="1:8" ht="15">
      <c r="A10" s="1"/>
      <c r="B10" s="3" t="s">
        <v>19</v>
      </c>
      <c r="C10" s="1"/>
      <c r="D10" s="1">
        <v>1</v>
      </c>
      <c r="E10" s="1">
        <f>E9/D9</f>
        <v>0.8374512353706112</v>
      </c>
      <c r="F10" s="1">
        <f>F9/D9</f>
        <v>5.0344603381014315</v>
      </c>
      <c r="G10" s="1"/>
      <c r="H10" s="1"/>
    </row>
    <row r="11" spans="1:8" ht="15">
      <c r="A11" s="1"/>
      <c r="B11" s="52" t="s">
        <v>51</v>
      </c>
      <c r="C11" s="53"/>
      <c r="D11" s="53"/>
      <c r="E11" s="53"/>
      <c r="F11" s="54"/>
      <c r="G11" s="35">
        <f>G9*60/G39</f>
        <v>15.650239652569978</v>
      </c>
      <c r="H11" s="26" t="s">
        <v>71</v>
      </c>
    </row>
    <row r="12" spans="1:8" ht="15">
      <c r="A12" s="1"/>
      <c r="B12" s="52" t="s">
        <v>52</v>
      </c>
      <c r="C12" s="53"/>
      <c r="D12" s="53"/>
      <c r="E12" s="53"/>
      <c r="F12" s="54"/>
      <c r="G12" s="35">
        <f>G9*70/G39</f>
        <v>18.258612927998307</v>
      </c>
      <c r="H12" s="1"/>
    </row>
    <row r="13" spans="1:8" ht="15">
      <c r="A13" s="1"/>
      <c r="B13" s="52" t="s">
        <v>20</v>
      </c>
      <c r="C13" s="55"/>
      <c r="D13" s="55"/>
      <c r="E13" s="55"/>
      <c r="F13" s="55"/>
      <c r="G13" s="55"/>
      <c r="H13" s="56"/>
    </row>
    <row r="14" spans="1:8" ht="53.25" customHeight="1" thickBot="1">
      <c r="A14" s="1"/>
      <c r="B14" s="33" t="s">
        <v>134</v>
      </c>
      <c r="C14" s="12">
        <v>70</v>
      </c>
      <c r="D14" s="6">
        <v>0.84</v>
      </c>
      <c r="E14" s="6">
        <v>3.57</v>
      </c>
      <c r="F14" s="6">
        <v>2.45</v>
      </c>
      <c r="G14" s="6">
        <v>45.5</v>
      </c>
      <c r="H14" s="1"/>
    </row>
    <row r="15" spans="1:8" ht="50.25" thickBot="1">
      <c r="A15" s="1"/>
      <c r="B15" s="33" t="s">
        <v>150</v>
      </c>
      <c r="C15" s="12" t="s">
        <v>151</v>
      </c>
      <c r="D15" s="6">
        <v>5.33</v>
      </c>
      <c r="E15" s="6">
        <v>4.05</v>
      </c>
      <c r="F15" s="6">
        <v>14.28</v>
      </c>
      <c r="G15" s="6">
        <v>117.64</v>
      </c>
      <c r="H15" s="1"/>
    </row>
    <row r="16" spans="1:8" ht="17.25" thickBot="1">
      <c r="A16" s="1"/>
      <c r="B16" s="33" t="s">
        <v>103</v>
      </c>
      <c r="C16" s="17">
        <v>70</v>
      </c>
      <c r="D16" s="18">
        <v>30.8</v>
      </c>
      <c r="E16" s="18">
        <v>42.14</v>
      </c>
      <c r="F16" s="18">
        <v>0.7</v>
      </c>
      <c r="G16" s="18">
        <v>512.4</v>
      </c>
      <c r="H16" s="1"/>
    </row>
    <row r="17" spans="1:8" ht="17.25" thickBot="1">
      <c r="A17" s="1"/>
      <c r="B17" s="33" t="s">
        <v>155</v>
      </c>
      <c r="C17" s="12">
        <v>180</v>
      </c>
      <c r="D17" s="6">
        <v>5.4</v>
      </c>
      <c r="E17" s="6">
        <v>5.4</v>
      </c>
      <c r="F17" s="6">
        <v>26.28</v>
      </c>
      <c r="G17" s="6">
        <v>174.6</v>
      </c>
      <c r="H17" s="1"/>
    </row>
    <row r="18" spans="1:8" ht="33.75" customHeight="1" thickBot="1">
      <c r="A18" s="1"/>
      <c r="B18" s="33" t="s">
        <v>133</v>
      </c>
      <c r="C18" s="12">
        <v>200</v>
      </c>
      <c r="D18" s="6">
        <v>0.44</v>
      </c>
      <c r="E18" s="6">
        <v>0.1</v>
      </c>
      <c r="F18" s="6">
        <v>21.97</v>
      </c>
      <c r="G18" s="6">
        <v>93.11</v>
      </c>
      <c r="H18" s="1"/>
    </row>
    <row r="19" spans="1:8" ht="17.25" thickBot="1">
      <c r="A19" s="1"/>
      <c r="B19" s="27" t="s">
        <v>1</v>
      </c>
      <c r="C19" s="5">
        <v>20</v>
      </c>
      <c r="D19" s="6">
        <v>1.6</v>
      </c>
      <c r="E19" s="6">
        <v>0.18</v>
      </c>
      <c r="F19" s="6">
        <v>9.8</v>
      </c>
      <c r="G19" s="6">
        <v>49.6</v>
      </c>
      <c r="H19" s="1"/>
    </row>
    <row r="20" spans="1:8" ht="16.5">
      <c r="A20" s="1"/>
      <c r="B20" s="1" t="s">
        <v>0</v>
      </c>
      <c r="C20" s="5">
        <v>50</v>
      </c>
      <c r="D20" s="6">
        <v>3.1</v>
      </c>
      <c r="E20" s="6">
        <v>0.25</v>
      </c>
      <c r="F20" s="6">
        <v>22.2</v>
      </c>
      <c r="G20" s="6">
        <v>106</v>
      </c>
      <c r="H20" s="1"/>
    </row>
    <row r="21" spans="1:8" ht="15">
      <c r="A21" s="1"/>
      <c r="B21" s="1"/>
      <c r="C21" s="1"/>
      <c r="D21" s="1"/>
      <c r="E21" s="1"/>
      <c r="F21" s="4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3" t="s">
        <v>18</v>
      </c>
      <c r="C24" s="1"/>
      <c r="D24" s="1">
        <f>SUM(D14:D23)</f>
        <v>47.51</v>
      </c>
      <c r="E24" s="1">
        <f>SUM(E14:E23)</f>
        <v>55.69</v>
      </c>
      <c r="F24" s="1">
        <f>SUM(F14:F23)</f>
        <v>97.68</v>
      </c>
      <c r="G24" s="1">
        <f>SUM(G14:G23)</f>
        <v>1098.85</v>
      </c>
      <c r="H24" s="1"/>
    </row>
    <row r="25" spans="1:8" ht="15">
      <c r="A25" s="1"/>
      <c r="B25" s="3" t="s">
        <v>19</v>
      </c>
      <c r="C25" s="1"/>
      <c r="D25" s="1">
        <v>1</v>
      </c>
      <c r="E25" s="1">
        <f>E24/D24</f>
        <v>1.172174279099137</v>
      </c>
      <c r="F25" s="1">
        <f>F24/D24</f>
        <v>2.055988213007788</v>
      </c>
      <c r="G25" s="1"/>
      <c r="H25" s="1"/>
    </row>
    <row r="26" spans="1:8" ht="15">
      <c r="A26" s="1"/>
      <c r="B26" s="52" t="s">
        <v>51</v>
      </c>
      <c r="C26" s="53"/>
      <c r="D26" s="53"/>
      <c r="E26" s="53"/>
      <c r="F26" s="54"/>
      <c r="G26" s="35">
        <f>G24*60/G39</f>
        <v>34.91830627863253</v>
      </c>
      <c r="H26" s="26" t="s">
        <v>73</v>
      </c>
    </row>
    <row r="27" spans="1:8" ht="15">
      <c r="A27" s="1"/>
      <c r="B27" s="52" t="s">
        <v>52</v>
      </c>
      <c r="C27" s="53"/>
      <c r="D27" s="53"/>
      <c r="E27" s="53"/>
      <c r="F27" s="54"/>
      <c r="G27" s="35">
        <f>G24*70/G39</f>
        <v>40.73802399173795</v>
      </c>
      <c r="H27" s="1"/>
    </row>
    <row r="28" spans="1:8" ht="15">
      <c r="A28" s="1"/>
      <c r="B28" s="52" t="s">
        <v>21</v>
      </c>
      <c r="C28" s="55"/>
      <c r="D28" s="55"/>
      <c r="E28" s="55"/>
      <c r="F28" s="55"/>
      <c r="G28" s="55"/>
      <c r="H28" s="56"/>
    </row>
    <row r="29" spans="1:8" ht="66.75" thickBot="1">
      <c r="A29" s="1"/>
      <c r="B29" s="33" t="s">
        <v>104</v>
      </c>
      <c r="C29" s="12">
        <v>290</v>
      </c>
      <c r="D29" s="6">
        <v>5.4</v>
      </c>
      <c r="E29" s="6">
        <v>10.9</v>
      </c>
      <c r="F29" s="6">
        <v>13</v>
      </c>
      <c r="G29" s="6">
        <v>172</v>
      </c>
      <c r="H29" s="1"/>
    </row>
    <row r="30" spans="1:8" ht="33.75" thickBot="1">
      <c r="A30" s="1"/>
      <c r="B30" s="33" t="s">
        <v>105</v>
      </c>
      <c r="C30" s="5">
        <v>200</v>
      </c>
      <c r="D30" s="6">
        <v>4.2</v>
      </c>
      <c r="E30" s="6">
        <v>4</v>
      </c>
      <c r="F30" s="6">
        <v>18</v>
      </c>
      <c r="G30" s="6">
        <v>124.8</v>
      </c>
      <c r="H30" s="1"/>
    </row>
    <row r="31" spans="1:8" ht="17.25" thickBot="1">
      <c r="A31" s="1"/>
      <c r="B31" s="33"/>
      <c r="C31" s="12"/>
      <c r="D31" s="6"/>
      <c r="E31" s="6"/>
      <c r="F31" s="6"/>
      <c r="G31" s="6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3" t="s">
        <v>18</v>
      </c>
      <c r="C35" s="1"/>
      <c r="D35" s="1">
        <f>SUM(D29:D34)</f>
        <v>9.600000000000001</v>
      </c>
      <c r="E35" s="1">
        <f>SUM(E29:E34)</f>
        <v>14.9</v>
      </c>
      <c r="F35" s="1">
        <f>SUM(F29:F34)</f>
        <v>31</v>
      </c>
      <c r="G35" s="1">
        <f>SUM(G29:G34)</f>
        <v>296.8</v>
      </c>
      <c r="H35" s="1"/>
    </row>
    <row r="36" spans="1:8" ht="15">
      <c r="A36" s="1"/>
      <c r="B36" s="3" t="s">
        <v>19</v>
      </c>
      <c r="C36" s="1"/>
      <c r="D36" s="1">
        <v>1</v>
      </c>
      <c r="E36" s="1">
        <f>E35/D35</f>
        <v>1.552083333333333</v>
      </c>
      <c r="F36" s="1">
        <f>F35/D35</f>
        <v>3.229166666666666</v>
      </c>
      <c r="G36" s="1"/>
      <c r="H36" s="1"/>
    </row>
    <row r="37" spans="1:8" ht="15">
      <c r="A37" s="1"/>
      <c r="B37" s="52" t="s">
        <v>51</v>
      </c>
      <c r="C37" s="53"/>
      <c r="D37" s="53"/>
      <c r="E37" s="53"/>
      <c r="F37" s="54"/>
      <c r="G37" s="36">
        <f>G35*60/G39</f>
        <v>9.431454068797501</v>
      </c>
      <c r="H37" s="26" t="s">
        <v>72</v>
      </c>
    </row>
    <row r="38" spans="1:8" ht="15">
      <c r="A38" s="1"/>
      <c r="B38" s="52" t="s">
        <v>52</v>
      </c>
      <c r="C38" s="53"/>
      <c r="D38" s="53"/>
      <c r="E38" s="53"/>
      <c r="F38" s="54"/>
      <c r="G38" s="36">
        <f>G35*70/G39</f>
        <v>11.003363080263751</v>
      </c>
      <c r="H38" s="1"/>
    </row>
    <row r="39" spans="1:8" ht="15">
      <c r="A39" s="1"/>
      <c r="B39" s="3" t="s">
        <v>22</v>
      </c>
      <c r="C39" s="1"/>
      <c r="D39" s="1">
        <f>D9+D24+D35</f>
        <v>72.49000000000001</v>
      </c>
      <c r="E39" s="1">
        <f>E9+E24+E35</f>
        <v>83.47</v>
      </c>
      <c r="F39" s="1">
        <f>F9+F24+F35</f>
        <v>206.11</v>
      </c>
      <c r="G39" s="1">
        <f>G9+G24+G35</f>
        <v>1888.1499999999999</v>
      </c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3" t="s">
        <v>19</v>
      </c>
      <c r="C41" s="1"/>
      <c r="D41" s="1">
        <v>1</v>
      </c>
      <c r="E41" s="1">
        <f>E39/D39</f>
        <v>1.1514691681611255</v>
      </c>
      <c r="F41" s="1">
        <f>F39/D39</f>
        <v>2.8432887294799283</v>
      </c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1"/>
      <c r="B43" s="44" t="s">
        <v>24</v>
      </c>
      <c r="C43" s="45"/>
      <c r="D43" s="45"/>
      <c r="E43" s="45"/>
      <c r="F43" s="46"/>
      <c r="G43" s="50">
        <f>G39*100/2000</f>
        <v>94.4075</v>
      </c>
      <c r="H43" s="1"/>
    </row>
    <row r="44" spans="1:8" ht="15">
      <c r="A44" s="1"/>
      <c r="B44" s="47"/>
      <c r="C44" s="48"/>
      <c r="D44" s="48"/>
      <c r="E44" s="48"/>
      <c r="F44" s="49"/>
      <c r="G44" s="51"/>
      <c r="H44" s="1"/>
    </row>
    <row r="45" spans="1:8" ht="15" customHeight="1">
      <c r="A45" s="1"/>
      <c r="B45" s="44" t="s">
        <v>23</v>
      </c>
      <c r="C45" s="45"/>
      <c r="D45" s="45"/>
      <c r="E45" s="45"/>
      <c r="F45" s="46"/>
      <c r="G45" s="50">
        <f>G39*100/2300</f>
        <v>82.09347826086956</v>
      </c>
      <c r="H45" s="1"/>
    </row>
    <row r="46" spans="1:8" ht="15">
      <c r="A46" s="1"/>
      <c r="B46" s="47"/>
      <c r="C46" s="48"/>
      <c r="D46" s="48"/>
      <c r="E46" s="48"/>
      <c r="F46" s="49"/>
      <c r="G46" s="5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3" t="s">
        <v>53</v>
      </c>
      <c r="C48" s="3"/>
      <c r="D48" s="3"/>
      <c r="E48" s="3"/>
      <c r="F48" s="3"/>
      <c r="G48" s="3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3" t="s">
        <v>54</v>
      </c>
      <c r="C50" s="1"/>
      <c r="D50" s="1">
        <v>4</v>
      </c>
      <c r="E50" s="1">
        <v>9</v>
      </c>
      <c r="F50" s="1">
        <v>4</v>
      </c>
      <c r="G50" s="1"/>
      <c r="H50" s="1"/>
    </row>
    <row r="51" spans="1:8" ht="15">
      <c r="A51" s="1"/>
      <c r="B51" s="3"/>
      <c r="C51" s="1"/>
      <c r="D51" s="1"/>
      <c r="E51" s="1"/>
      <c r="F51" s="1"/>
      <c r="G51" s="1"/>
      <c r="H51" s="1"/>
    </row>
    <row r="52" spans="2:8" ht="15">
      <c r="B52" s="3" t="s">
        <v>55</v>
      </c>
      <c r="C52" s="1"/>
      <c r="D52" s="1">
        <f>D39*D50</f>
        <v>289.96000000000004</v>
      </c>
      <c r="E52" s="1">
        <f>E39*E50</f>
        <v>751.23</v>
      </c>
      <c r="F52" s="1">
        <f>F39*F50</f>
        <v>824.44</v>
      </c>
      <c r="G52" s="1"/>
      <c r="H52" s="1"/>
    </row>
    <row r="53" spans="2:8" ht="15">
      <c r="B53" s="3"/>
      <c r="C53" s="1"/>
      <c r="D53" s="1"/>
      <c r="E53" s="1"/>
      <c r="F53" s="1"/>
      <c r="G53" s="1"/>
      <c r="H53" s="1"/>
    </row>
    <row r="54" spans="2:8" ht="15">
      <c r="B54" s="3" t="s">
        <v>56</v>
      </c>
      <c r="C54" s="1"/>
      <c r="D54" s="1">
        <f>D52+E52+F52</f>
        <v>1865.63</v>
      </c>
      <c r="E54" s="1"/>
      <c r="F54" s="1"/>
      <c r="G54" s="1"/>
      <c r="H54" s="1"/>
    </row>
    <row r="55" spans="2:8" ht="15">
      <c r="B55" s="3"/>
      <c r="C55" s="1"/>
      <c r="D55" s="1"/>
      <c r="E55" s="1"/>
      <c r="F55" s="1"/>
      <c r="G55" s="1"/>
      <c r="H55" s="1"/>
    </row>
    <row r="56" spans="2:8" ht="30">
      <c r="B56" s="4" t="s">
        <v>57</v>
      </c>
      <c r="C56" s="1"/>
      <c r="D56" s="1">
        <f>D52*100/D54</f>
        <v>15.542202901968773</v>
      </c>
      <c r="E56" s="1">
        <f>E52*100/D54</f>
        <v>40.266826755573184</v>
      </c>
      <c r="F56" s="1">
        <f>F52*100/D54</f>
        <v>44.190970342458044</v>
      </c>
      <c r="G56" s="1"/>
      <c r="H56" s="1"/>
    </row>
    <row r="57" spans="2:8" ht="15">
      <c r="B57" s="3"/>
      <c r="C57" s="1"/>
      <c r="D57" s="1"/>
      <c r="E57" s="1"/>
      <c r="F57" s="1"/>
      <c r="G57" s="1"/>
      <c r="H57" s="1"/>
    </row>
    <row r="58" spans="2:8" ht="45">
      <c r="B58" s="4" t="s">
        <v>58</v>
      </c>
      <c r="C58" s="1"/>
      <c r="D58" s="3" t="s">
        <v>59</v>
      </c>
      <c r="E58" s="3" t="s">
        <v>60</v>
      </c>
      <c r="F58" s="3" t="s">
        <v>61</v>
      </c>
      <c r="G58" s="1"/>
      <c r="H58" s="1"/>
    </row>
  </sheetData>
  <sheetProtection/>
  <mergeCells count="14">
    <mergeCell ref="B26:F26"/>
    <mergeCell ref="B2:H2"/>
    <mergeCell ref="B3:H3"/>
    <mergeCell ref="B11:F11"/>
    <mergeCell ref="B12:F12"/>
    <mergeCell ref="B13:H13"/>
    <mergeCell ref="B45:F46"/>
    <mergeCell ref="G45:G46"/>
    <mergeCell ref="B27:F27"/>
    <mergeCell ref="B28:H28"/>
    <mergeCell ref="B37:F37"/>
    <mergeCell ref="B38:F38"/>
    <mergeCell ref="B43:F44"/>
    <mergeCell ref="G43:G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H57"/>
  <sheetViews>
    <sheetView zoomScalePageLayoutView="0" workbookViewId="0" topLeftCell="A25">
      <selection activeCell="C21" sqref="C21:G21"/>
    </sheetView>
  </sheetViews>
  <sheetFormatPr defaultColWidth="9.140625" defaultRowHeight="15"/>
  <cols>
    <col min="2" max="2" width="27.57421875" style="0" customWidth="1"/>
    <col min="3" max="3" width="12.7109375" style="0" bestFit="1" customWidth="1"/>
    <col min="8" max="8" width="14.00390625" style="0" customWidth="1"/>
  </cols>
  <sheetData>
    <row r="1" spans="1:8" ht="60">
      <c r="A1" s="1" t="s">
        <v>15</v>
      </c>
      <c r="B1" s="1" t="s">
        <v>8</v>
      </c>
      <c r="C1" s="2" t="s">
        <v>9</v>
      </c>
      <c r="D1" s="1" t="s">
        <v>10</v>
      </c>
      <c r="E1" s="1" t="s">
        <v>11</v>
      </c>
      <c r="F1" s="1" t="s">
        <v>12</v>
      </c>
      <c r="G1" s="2" t="s">
        <v>13</v>
      </c>
      <c r="H1" s="2" t="s">
        <v>14</v>
      </c>
    </row>
    <row r="2" spans="1:8" ht="15">
      <c r="A2" s="1"/>
      <c r="B2" s="52" t="s">
        <v>30</v>
      </c>
      <c r="C2" s="55"/>
      <c r="D2" s="55"/>
      <c r="E2" s="55"/>
      <c r="F2" s="55"/>
      <c r="G2" s="55"/>
      <c r="H2" s="56"/>
    </row>
    <row r="3" spans="1:8" ht="15">
      <c r="A3" s="1"/>
      <c r="B3" s="52" t="s">
        <v>17</v>
      </c>
      <c r="C3" s="55"/>
      <c r="D3" s="55"/>
      <c r="E3" s="55"/>
      <c r="F3" s="55"/>
      <c r="G3" s="55"/>
      <c r="H3" s="56"/>
    </row>
    <row r="4" spans="1:8" ht="50.25" thickBot="1">
      <c r="A4" s="1"/>
      <c r="B4" s="33" t="s">
        <v>152</v>
      </c>
      <c r="C4" s="12">
        <v>70</v>
      </c>
      <c r="D4" s="6">
        <v>0.56</v>
      </c>
      <c r="E4" s="6">
        <v>0.07</v>
      </c>
      <c r="F4" s="6">
        <v>1.75</v>
      </c>
      <c r="G4" s="6">
        <v>9.8</v>
      </c>
      <c r="H4" s="1"/>
    </row>
    <row r="5" spans="1:8" ht="50.25" thickBot="1">
      <c r="A5" s="1"/>
      <c r="B5" s="33" t="s">
        <v>153</v>
      </c>
      <c r="C5" s="12">
        <v>50</v>
      </c>
      <c r="D5" s="6">
        <v>6.94</v>
      </c>
      <c r="E5" s="6">
        <v>14.21</v>
      </c>
      <c r="F5" s="6">
        <v>7.67</v>
      </c>
      <c r="G5" s="6">
        <v>189.41</v>
      </c>
      <c r="H5" s="1"/>
    </row>
    <row r="6" spans="1:8" ht="33.75" thickBot="1">
      <c r="A6" s="1"/>
      <c r="B6" s="33" t="s">
        <v>156</v>
      </c>
      <c r="C6" s="31" t="s">
        <v>174</v>
      </c>
      <c r="D6" s="6">
        <v>5.1</v>
      </c>
      <c r="E6" s="6">
        <v>4.35</v>
      </c>
      <c r="F6" s="6">
        <v>30.3</v>
      </c>
      <c r="G6" s="6">
        <v>180</v>
      </c>
      <c r="H6" s="1"/>
    </row>
    <row r="7" spans="1:8" ht="17.25" thickBot="1">
      <c r="A7" s="1"/>
      <c r="B7" s="33" t="s">
        <v>106</v>
      </c>
      <c r="C7" s="12">
        <v>200</v>
      </c>
      <c r="D7" s="6">
        <v>0.2</v>
      </c>
      <c r="E7" s="6">
        <v>0.04</v>
      </c>
      <c r="F7" s="6">
        <v>10</v>
      </c>
      <c r="G7" s="6">
        <v>41</v>
      </c>
      <c r="H7" s="1"/>
    </row>
    <row r="8" spans="1:8" ht="33.75" thickBot="1">
      <c r="A8" s="1"/>
      <c r="B8" s="33" t="s">
        <v>157</v>
      </c>
      <c r="C8" s="16">
        <v>20</v>
      </c>
      <c r="D8" s="10">
        <v>1.6</v>
      </c>
      <c r="E8" s="10">
        <v>0.18</v>
      </c>
      <c r="F8" s="10">
        <v>9.8</v>
      </c>
      <c r="G8" s="10">
        <v>49.6</v>
      </c>
      <c r="H8" s="1"/>
    </row>
    <row r="9" spans="1:8" ht="16.5">
      <c r="A9" s="1"/>
      <c r="B9" s="1" t="s">
        <v>0</v>
      </c>
      <c r="C9" s="31" t="s">
        <v>63</v>
      </c>
      <c r="D9" s="6">
        <v>2.48</v>
      </c>
      <c r="E9" s="6">
        <v>0.2</v>
      </c>
      <c r="F9" s="6">
        <v>17.76</v>
      </c>
      <c r="G9" s="6">
        <v>84.8</v>
      </c>
      <c r="H9" s="1"/>
    </row>
    <row r="10" spans="1:8" ht="15">
      <c r="A10" s="1"/>
      <c r="B10" s="3" t="s">
        <v>18</v>
      </c>
      <c r="C10" s="1"/>
      <c r="D10" s="1">
        <f>SUM(D4:D9)</f>
        <v>16.88</v>
      </c>
      <c r="E10" s="1">
        <f>SUM(E4:E9)</f>
        <v>19.05</v>
      </c>
      <c r="F10" s="1">
        <f>SUM(F4:F9)</f>
        <v>77.28</v>
      </c>
      <c r="G10" s="1">
        <f>SUM(G4:G9)</f>
        <v>554.61</v>
      </c>
      <c r="H10" s="1"/>
    </row>
    <row r="11" spans="1:8" ht="15">
      <c r="A11" s="1"/>
      <c r="B11" s="3" t="s">
        <v>19</v>
      </c>
      <c r="C11" s="1"/>
      <c r="D11" s="1">
        <v>1</v>
      </c>
      <c r="E11" s="1">
        <f>E10/D10</f>
        <v>1.1285545023696684</v>
      </c>
      <c r="F11" s="1">
        <f>F10/D10</f>
        <v>4.578199052132701</v>
      </c>
      <c r="G11" s="1"/>
      <c r="H11" s="1"/>
    </row>
    <row r="12" spans="1:8" ht="15">
      <c r="A12" s="1"/>
      <c r="B12" s="52" t="s">
        <v>51</v>
      </c>
      <c r="C12" s="53"/>
      <c r="D12" s="53"/>
      <c r="E12" s="53"/>
      <c r="F12" s="54"/>
      <c r="G12" s="35">
        <f>G10*60/G38</f>
        <v>18.851568386405994</v>
      </c>
      <c r="H12" s="26" t="s">
        <v>71</v>
      </c>
    </row>
    <row r="13" spans="1:8" ht="15">
      <c r="A13" s="1"/>
      <c r="B13" s="52" t="s">
        <v>52</v>
      </c>
      <c r="C13" s="53"/>
      <c r="D13" s="53"/>
      <c r="E13" s="53"/>
      <c r="F13" s="54"/>
      <c r="G13" s="35">
        <f>G10*70/G38</f>
        <v>21.993496450806997</v>
      </c>
      <c r="H13" s="1"/>
    </row>
    <row r="14" spans="1:8" ht="15">
      <c r="A14" s="1"/>
      <c r="B14" s="52" t="s">
        <v>20</v>
      </c>
      <c r="C14" s="55"/>
      <c r="D14" s="55"/>
      <c r="E14" s="55"/>
      <c r="F14" s="55"/>
      <c r="G14" s="55"/>
      <c r="H14" s="56"/>
    </row>
    <row r="15" spans="1:8" ht="66.75" thickBot="1">
      <c r="A15" s="1"/>
      <c r="B15" s="33" t="s">
        <v>107</v>
      </c>
      <c r="C15" s="12">
        <v>70</v>
      </c>
      <c r="D15" s="6">
        <v>0.64</v>
      </c>
      <c r="E15" s="6">
        <v>7.88</v>
      </c>
      <c r="F15" s="6">
        <v>2.45</v>
      </c>
      <c r="G15" s="6">
        <v>84.04</v>
      </c>
      <c r="H15" s="1"/>
    </row>
    <row r="16" spans="1:8" ht="66.75" thickBot="1">
      <c r="A16" s="1"/>
      <c r="B16" s="33" t="s">
        <v>108</v>
      </c>
      <c r="C16" s="12" t="s">
        <v>99</v>
      </c>
      <c r="D16" s="6">
        <v>5.65</v>
      </c>
      <c r="E16" s="6">
        <v>5.23</v>
      </c>
      <c r="F16" s="6">
        <v>8.57</v>
      </c>
      <c r="G16" s="6">
        <v>107.5</v>
      </c>
      <c r="H16" s="1"/>
    </row>
    <row r="17" spans="1:8" ht="18" thickBot="1">
      <c r="A17" s="1"/>
      <c r="B17" s="43" t="s">
        <v>109</v>
      </c>
      <c r="C17" s="19">
        <v>70</v>
      </c>
      <c r="D17" s="7">
        <v>7.42</v>
      </c>
      <c r="E17" s="7">
        <v>5.88</v>
      </c>
      <c r="F17" s="7">
        <v>10.01</v>
      </c>
      <c r="G17" s="7">
        <v>122.64</v>
      </c>
      <c r="H17" s="1"/>
    </row>
    <row r="18" spans="1:8" ht="33.75" thickBot="1">
      <c r="A18" s="1"/>
      <c r="B18" s="33" t="s">
        <v>110</v>
      </c>
      <c r="C18" s="12">
        <v>150</v>
      </c>
      <c r="D18" s="6">
        <v>3</v>
      </c>
      <c r="E18" s="6">
        <v>1.8</v>
      </c>
      <c r="F18" s="6">
        <v>29.1</v>
      </c>
      <c r="G18" s="6">
        <v>144.6</v>
      </c>
      <c r="H18" s="1"/>
    </row>
    <row r="19" spans="1:8" ht="33.75" thickBot="1">
      <c r="A19" s="1"/>
      <c r="B19" s="33" t="s">
        <v>84</v>
      </c>
      <c r="C19" s="5">
        <v>200</v>
      </c>
      <c r="D19" s="6">
        <v>0</v>
      </c>
      <c r="E19" s="6">
        <v>0</v>
      </c>
      <c r="F19" s="6">
        <v>29.4</v>
      </c>
      <c r="G19" s="6">
        <v>210</v>
      </c>
      <c r="H19" s="1"/>
    </row>
    <row r="20" spans="1:8" ht="17.25" thickBot="1">
      <c r="A20" s="1"/>
      <c r="B20" s="27" t="s">
        <v>1</v>
      </c>
      <c r="C20" s="5">
        <v>20</v>
      </c>
      <c r="D20" s="6">
        <v>1.6</v>
      </c>
      <c r="E20" s="6">
        <v>0.18</v>
      </c>
      <c r="F20" s="6">
        <v>9.8</v>
      </c>
      <c r="G20" s="6">
        <v>49.6</v>
      </c>
      <c r="H20" s="1"/>
    </row>
    <row r="21" spans="1:8" ht="17.25" thickBot="1">
      <c r="A21" s="1"/>
      <c r="B21" s="27" t="s">
        <v>0</v>
      </c>
      <c r="C21" s="5">
        <v>50</v>
      </c>
      <c r="D21" s="6">
        <v>3.1</v>
      </c>
      <c r="E21" s="6">
        <v>0.25</v>
      </c>
      <c r="F21" s="6">
        <v>22.2</v>
      </c>
      <c r="G21" s="6">
        <v>106</v>
      </c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3" t="s">
        <v>18</v>
      </c>
      <c r="C25" s="1"/>
      <c r="D25" s="1">
        <f>SUM(D15:D24)</f>
        <v>21.410000000000004</v>
      </c>
      <c r="E25" s="1">
        <f>SUM(E15:E24)</f>
        <v>21.22</v>
      </c>
      <c r="F25" s="1">
        <f>SUM(F15:F24)</f>
        <v>111.53</v>
      </c>
      <c r="G25" s="1">
        <f>SUM(G15:G24)</f>
        <v>824.38</v>
      </c>
      <c r="H25" s="1"/>
    </row>
    <row r="26" spans="1:8" ht="15">
      <c r="A26" s="1"/>
      <c r="B26" s="3" t="s">
        <v>19</v>
      </c>
      <c r="C26" s="1"/>
      <c r="D26" s="1">
        <v>1</v>
      </c>
      <c r="E26" s="1">
        <f>E25/D25</f>
        <v>0.9911256422232599</v>
      </c>
      <c r="F26" s="1">
        <f>F25/D25</f>
        <v>5.209248014946286</v>
      </c>
      <c r="G26" s="1"/>
      <c r="H26" s="1"/>
    </row>
    <row r="27" spans="1:8" ht="15">
      <c r="A27" s="1"/>
      <c r="B27" s="52" t="s">
        <v>51</v>
      </c>
      <c r="C27" s="53"/>
      <c r="D27" s="53"/>
      <c r="E27" s="53"/>
      <c r="F27" s="54"/>
      <c r="G27" s="35">
        <f>G25*60/G38</f>
        <v>28.021232841790404</v>
      </c>
      <c r="H27" s="26" t="s">
        <v>73</v>
      </c>
    </row>
    <row r="28" spans="1:8" ht="15">
      <c r="A28" s="1"/>
      <c r="B28" s="52" t="s">
        <v>52</v>
      </c>
      <c r="C28" s="53"/>
      <c r="D28" s="53"/>
      <c r="E28" s="53"/>
      <c r="F28" s="54"/>
      <c r="G28" s="35">
        <f>G25*70/G38</f>
        <v>32.69143831542213</v>
      </c>
      <c r="H28" s="1"/>
    </row>
    <row r="29" spans="1:8" ht="15">
      <c r="A29" s="1"/>
      <c r="B29" s="52" t="s">
        <v>21</v>
      </c>
      <c r="C29" s="55"/>
      <c r="D29" s="55"/>
      <c r="E29" s="55"/>
      <c r="F29" s="55"/>
      <c r="G29" s="55"/>
      <c r="H29" s="56"/>
    </row>
    <row r="30" spans="1:8" ht="33.75" thickBot="1">
      <c r="A30" s="1"/>
      <c r="B30" s="33" t="s">
        <v>111</v>
      </c>
      <c r="C30" s="12">
        <v>120</v>
      </c>
      <c r="D30" s="6">
        <v>12</v>
      </c>
      <c r="E30" s="6">
        <v>15.84</v>
      </c>
      <c r="F30" s="6">
        <v>2.16</v>
      </c>
      <c r="G30" s="6">
        <v>200.4</v>
      </c>
      <c r="H30" s="1"/>
    </row>
    <row r="31" spans="1:8" ht="17.25" thickBot="1">
      <c r="A31" s="1"/>
      <c r="B31" s="33" t="s">
        <v>70</v>
      </c>
      <c r="C31" s="5">
        <v>200</v>
      </c>
      <c r="D31" s="6">
        <v>1.03</v>
      </c>
      <c r="E31" s="6">
        <v>0</v>
      </c>
      <c r="F31" s="6">
        <v>38.23</v>
      </c>
      <c r="G31" s="6">
        <v>101</v>
      </c>
      <c r="H31" s="1"/>
    </row>
    <row r="32" spans="1:8" ht="16.5">
      <c r="A32" s="1"/>
      <c r="B32" s="1" t="s">
        <v>0</v>
      </c>
      <c r="C32" s="31" t="s">
        <v>63</v>
      </c>
      <c r="D32" s="6">
        <v>2.48</v>
      </c>
      <c r="E32" s="6">
        <v>0.2</v>
      </c>
      <c r="F32" s="6">
        <v>17.76</v>
      </c>
      <c r="G32" s="6">
        <v>84.8</v>
      </c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3" t="s">
        <v>18</v>
      </c>
      <c r="C34" s="1"/>
      <c r="D34" s="1">
        <f>SUM(D30:D33)</f>
        <v>15.51</v>
      </c>
      <c r="E34" s="1">
        <f>SUM(E30:E33)</f>
        <v>16.04</v>
      </c>
      <c r="F34" s="1">
        <f>SUM(F30:F33)</f>
        <v>58.150000000000006</v>
      </c>
      <c r="G34" s="1">
        <f>SUM(G30:G33)</f>
        <v>386.2</v>
      </c>
      <c r="H34" s="1"/>
    </row>
    <row r="35" spans="1:8" ht="15">
      <c r="A35" s="1"/>
      <c r="B35" s="3" t="s">
        <v>19</v>
      </c>
      <c r="C35" s="1"/>
      <c r="D35" s="1">
        <v>1</v>
      </c>
      <c r="E35" s="1">
        <f>E34/D34</f>
        <v>1.0341715022566087</v>
      </c>
      <c r="F35" s="1">
        <f>F34/D34</f>
        <v>3.7491940683430047</v>
      </c>
      <c r="G35" s="1"/>
      <c r="H35" s="1"/>
    </row>
    <row r="36" spans="1:8" ht="15">
      <c r="A36" s="1"/>
      <c r="B36" s="52" t="s">
        <v>51</v>
      </c>
      <c r="C36" s="53"/>
      <c r="D36" s="53"/>
      <c r="E36" s="53"/>
      <c r="F36" s="54"/>
      <c r="G36" s="35">
        <f>G34*60/G38</f>
        <v>13.127198771803602</v>
      </c>
      <c r="H36" s="26" t="s">
        <v>72</v>
      </c>
    </row>
    <row r="37" spans="1:8" ht="15">
      <c r="A37" s="1"/>
      <c r="B37" s="52" t="s">
        <v>52</v>
      </c>
      <c r="C37" s="53"/>
      <c r="D37" s="53"/>
      <c r="E37" s="53"/>
      <c r="F37" s="54"/>
      <c r="G37" s="35">
        <f>G34*70/G38</f>
        <v>15.315065233770868</v>
      </c>
      <c r="H37" s="1"/>
    </row>
    <row r="38" spans="1:8" ht="15">
      <c r="A38" s="1"/>
      <c r="B38" s="3" t="s">
        <v>22</v>
      </c>
      <c r="C38" s="1"/>
      <c r="D38" s="1">
        <f>D10+D25+D34</f>
        <v>53.800000000000004</v>
      </c>
      <c r="E38" s="1">
        <f>E10+E25+E34</f>
        <v>56.309999999999995</v>
      </c>
      <c r="F38" s="1">
        <f>F10+F25+F34</f>
        <v>246.96</v>
      </c>
      <c r="G38" s="1">
        <f>G10+G25+G34</f>
        <v>1765.19</v>
      </c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3" t="s">
        <v>19</v>
      </c>
      <c r="C40" s="1"/>
      <c r="D40" s="1">
        <v>1</v>
      </c>
      <c r="E40" s="26">
        <f>E38/D38</f>
        <v>1.0466542750929366</v>
      </c>
      <c r="F40" s="26">
        <f>F38/D38</f>
        <v>4.590334572490706</v>
      </c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 customHeight="1">
      <c r="A42" s="1"/>
      <c r="B42" s="44" t="s">
        <v>24</v>
      </c>
      <c r="C42" s="45"/>
      <c r="D42" s="45"/>
      <c r="E42" s="45"/>
      <c r="F42" s="46"/>
      <c r="G42" s="50">
        <f>G38*100/2000</f>
        <v>88.2595</v>
      </c>
      <c r="H42" s="1"/>
    </row>
    <row r="43" spans="1:8" ht="15">
      <c r="A43" s="1"/>
      <c r="B43" s="47"/>
      <c r="C43" s="48"/>
      <c r="D43" s="48"/>
      <c r="E43" s="48"/>
      <c r="F43" s="49"/>
      <c r="G43" s="51"/>
      <c r="H43" s="1"/>
    </row>
    <row r="44" spans="1:8" ht="15" customHeight="1">
      <c r="A44" s="1"/>
      <c r="B44" s="44" t="s">
        <v>23</v>
      </c>
      <c r="C44" s="45"/>
      <c r="D44" s="45"/>
      <c r="E44" s="45"/>
      <c r="F44" s="46"/>
      <c r="G44" s="50">
        <f>G38*100/2300</f>
        <v>76.74739130434783</v>
      </c>
      <c r="H44" s="1"/>
    </row>
    <row r="45" spans="1:8" ht="15">
      <c r="A45" s="1"/>
      <c r="B45" s="47"/>
      <c r="C45" s="48"/>
      <c r="D45" s="48"/>
      <c r="E45" s="48"/>
      <c r="F45" s="49"/>
      <c r="G45" s="5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3" t="s">
        <v>53</v>
      </c>
      <c r="C47" s="3"/>
      <c r="D47" s="3"/>
      <c r="E47" s="3"/>
      <c r="F47" s="3"/>
      <c r="G47" s="3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3" t="s">
        <v>54</v>
      </c>
      <c r="C49" s="1"/>
      <c r="D49" s="1">
        <v>4</v>
      </c>
      <c r="E49" s="1">
        <v>9</v>
      </c>
      <c r="F49" s="1">
        <v>4</v>
      </c>
      <c r="G49" s="1"/>
      <c r="H49" s="1"/>
    </row>
    <row r="50" spans="1:8" ht="15">
      <c r="A50" s="1"/>
      <c r="B50" s="3"/>
      <c r="C50" s="1"/>
      <c r="D50" s="1"/>
      <c r="E50" s="1"/>
      <c r="F50" s="1"/>
      <c r="G50" s="1"/>
      <c r="H50" s="1"/>
    </row>
    <row r="51" spans="2:8" ht="15">
      <c r="B51" s="3" t="s">
        <v>55</v>
      </c>
      <c r="C51" s="1"/>
      <c r="D51" s="1">
        <f>D38*D49</f>
        <v>215.20000000000002</v>
      </c>
      <c r="E51" s="1">
        <f>E38*E49</f>
        <v>506.78999999999996</v>
      </c>
      <c r="F51" s="1">
        <f>F38*F49</f>
        <v>987.84</v>
      </c>
      <c r="G51" s="1"/>
      <c r="H51" s="1"/>
    </row>
    <row r="52" spans="2:8" ht="15">
      <c r="B52" s="3"/>
      <c r="C52" s="1"/>
      <c r="D52" s="1"/>
      <c r="E52" s="1"/>
      <c r="F52" s="1"/>
      <c r="G52" s="1"/>
      <c r="H52" s="1"/>
    </row>
    <row r="53" spans="2:8" ht="15">
      <c r="B53" s="3" t="s">
        <v>56</v>
      </c>
      <c r="C53" s="1"/>
      <c r="D53" s="1">
        <f>D51+E51+F51</f>
        <v>1709.83</v>
      </c>
      <c r="E53" s="1"/>
      <c r="F53" s="1"/>
      <c r="G53" s="1"/>
      <c r="H53" s="1"/>
    </row>
    <row r="54" spans="2:8" ht="15">
      <c r="B54" s="3"/>
      <c r="C54" s="1"/>
      <c r="D54" s="1"/>
      <c r="E54" s="1"/>
      <c r="F54" s="1"/>
      <c r="G54" s="1"/>
      <c r="H54" s="1"/>
    </row>
    <row r="55" spans="2:8" ht="30">
      <c r="B55" s="4" t="s">
        <v>57</v>
      </c>
      <c r="C55" s="1"/>
      <c r="D55" s="1">
        <f>D51*100/D53</f>
        <v>12.58604656603288</v>
      </c>
      <c r="E55" s="36">
        <f>E51*100/D53</f>
        <v>29.639788750928457</v>
      </c>
      <c r="F55" s="36">
        <f>F51*100/D53</f>
        <v>57.77416468303867</v>
      </c>
      <c r="G55" s="1"/>
      <c r="H55" s="1"/>
    </row>
    <row r="56" spans="2:8" ht="15">
      <c r="B56" s="3"/>
      <c r="C56" s="1"/>
      <c r="D56" s="1"/>
      <c r="E56" s="1"/>
      <c r="F56" s="1"/>
      <c r="G56" s="1"/>
      <c r="H56" s="1"/>
    </row>
    <row r="57" spans="2:8" ht="45">
      <c r="B57" s="4" t="s">
        <v>58</v>
      </c>
      <c r="C57" s="1"/>
      <c r="D57" s="3" t="s">
        <v>59</v>
      </c>
      <c r="E57" s="3" t="s">
        <v>60</v>
      </c>
      <c r="F57" s="3" t="s">
        <v>61</v>
      </c>
      <c r="G57" s="1"/>
      <c r="H57" s="1"/>
    </row>
  </sheetData>
  <sheetProtection/>
  <mergeCells count="14">
    <mergeCell ref="B27:F27"/>
    <mergeCell ref="B2:H2"/>
    <mergeCell ref="B3:H3"/>
    <mergeCell ref="B12:F12"/>
    <mergeCell ref="B13:F13"/>
    <mergeCell ref="B14:H14"/>
    <mergeCell ref="B44:F45"/>
    <mergeCell ref="G44:G45"/>
    <mergeCell ref="B28:F28"/>
    <mergeCell ref="B29:H29"/>
    <mergeCell ref="B36:F36"/>
    <mergeCell ref="B37:F37"/>
    <mergeCell ref="B42:F43"/>
    <mergeCell ref="G42:G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H56"/>
  <sheetViews>
    <sheetView zoomScalePageLayoutView="0" workbookViewId="0" topLeftCell="A19">
      <selection activeCell="C19" sqref="C19:G19"/>
    </sheetView>
  </sheetViews>
  <sheetFormatPr defaultColWidth="9.140625" defaultRowHeight="15"/>
  <cols>
    <col min="2" max="2" width="27.00390625" style="0" customWidth="1"/>
    <col min="7" max="7" width="9.57421875" style="0" bestFit="1" customWidth="1"/>
    <col min="8" max="8" width="15.7109375" style="0" customWidth="1"/>
  </cols>
  <sheetData>
    <row r="1" spans="1:8" ht="45">
      <c r="A1" s="1" t="s">
        <v>15</v>
      </c>
      <c r="B1" s="1" t="s">
        <v>8</v>
      </c>
      <c r="C1" s="2" t="s">
        <v>9</v>
      </c>
      <c r="D1" s="1" t="s">
        <v>10</v>
      </c>
      <c r="E1" s="1" t="s">
        <v>11</v>
      </c>
      <c r="F1" s="1" t="s">
        <v>12</v>
      </c>
      <c r="G1" s="2" t="s">
        <v>13</v>
      </c>
      <c r="H1" s="2" t="s">
        <v>14</v>
      </c>
    </row>
    <row r="2" spans="1:8" ht="15">
      <c r="A2" s="1"/>
      <c r="B2" s="52" t="s">
        <v>31</v>
      </c>
      <c r="C2" s="55"/>
      <c r="D2" s="55"/>
      <c r="E2" s="55"/>
      <c r="F2" s="55"/>
      <c r="G2" s="55"/>
      <c r="H2" s="56"/>
    </row>
    <row r="3" spans="1:8" ht="15">
      <c r="A3" s="1"/>
      <c r="B3" s="52" t="s">
        <v>17</v>
      </c>
      <c r="C3" s="55"/>
      <c r="D3" s="55"/>
      <c r="E3" s="55"/>
      <c r="F3" s="55"/>
      <c r="G3" s="55"/>
      <c r="H3" s="56"/>
    </row>
    <row r="4" spans="1:8" ht="33.75" thickBot="1">
      <c r="A4" s="1"/>
      <c r="B4" s="33" t="s">
        <v>112</v>
      </c>
      <c r="C4" s="12" t="s">
        <v>118</v>
      </c>
      <c r="D4" s="5">
        <v>24.02</v>
      </c>
      <c r="E4" s="5">
        <v>13.03</v>
      </c>
      <c r="F4" s="5">
        <v>26.2</v>
      </c>
      <c r="G4" s="5">
        <v>356.71</v>
      </c>
      <c r="H4" s="1"/>
    </row>
    <row r="5" spans="1:8" ht="33.75" thickBot="1">
      <c r="A5" s="1"/>
      <c r="B5" s="27" t="s">
        <v>3</v>
      </c>
      <c r="C5" s="12">
        <v>200</v>
      </c>
      <c r="D5" s="5">
        <v>1.4</v>
      </c>
      <c r="E5" s="5">
        <v>1</v>
      </c>
      <c r="F5" s="5">
        <v>20.2</v>
      </c>
      <c r="G5" s="5">
        <v>26</v>
      </c>
      <c r="H5" s="1"/>
    </row>
    <row r="6" spans="1:8" ht="17.25" thickBot="1">
      <c r="A6" s="1"/>
      <c r="B6" s="33" t="s">
        <v>113</v>
      </c>
      <c r="C6" s="31" t="s">
        <v>91</v>
      </c>
      <c r="D6" s="5">
        <v>2.19</v>
      </c>
      <c r="E6" s="5">
        <v>14.27</v>
      </c>
      <c r="F6" s="5">
        <v>12.6</v>
      </c>
      <c r="G6" s="5">
        <v>186.43</v>
      </c>
      <c r="H6" s="1"/>
    </row>
    <row r="7" spans="1:8" ht="17.25" thickBot="1">
      <c r="A7" s="1"/>
      <c r="B7" s="33"/>
      <c r="C7" s="31"/>
      <c r="D7" s="6"/>
      <c r="E7" s="6"/>
      <c r="F7" s="6"/>
      <c r="G7" s="6"/>
      <c r="H7" s="1"/>
    </row>
    <row r="8" spans="1:8" ht="17.25" thickBot="1">
      <c r="A8" s="1"/>
      <c r="B8" s="27"/>
      <c r="C8" s="5"/>
      <c r="D8" s="13"/>
      <c r="E8" s="13"/>
      <c r="F8" s="13"/>
      <c r="G8" s="13"/>
      <c r="H8" s="1"/>
    </row>
    <row r="9" spans="1:8" ht="15">
      <c r="A9" s="1"/>
      <c r="B9" s="3" t="s">
        <v>18</v>
      </c>
      <c r="C9" s="1"/>
      <c r="D9" s="1">
        <f>SUM(D4:D8)</f>
        <v>27.61</v>
      </c>
      <c r="E9" s="1">
        <f>SUM(E4:E8)</f>
        <v>28.299999999999997</v>
      </c>
      <c r="F9" s="1">
        <f>SUM(F4:F8)</f>
        <v>59</v>
      </c>
      <c r="G9" s="1">
        <f>SUM(G4:G8)</f>
        <v>569.14</v>
      </c>
      <c r="H9" s="1"/>
    </row>
    <row r="10" spans="1:8" ht="15">
      <c r="A10" s="1"/>
      <c r="B10" s="3" t="s">
        <v>19</v>
      </c>
      <c r="C10" s="1"/>
      <c r="D10" s="1">
        <v>1</v>
      </c>
      <c r="E10" s="1">
        <f>E9/D9</f>
        <v>1.0249909453096704</v>
      </c>
      <c r="F10" s="1">
        <f>F9/D9</f>
        <v>2.1369069177834117</v>
      </c>
      <c r="G10" s="1"/>
      <c r="H10" s="1"/>
    </row>
    <row r="11" spans="1:8" ht="15">
      <c r="A11" s="1"/>
      <c r="B11" s="52" t="s">
        <v>51</v>
      </c>
      <c r="C11" s="53"/>
      <c r="D11" s="53"/>
      <c r="E11" s="53"/>
      <c r="F11" s="54"/>
      <c r="G11" s="35">
        <f>G9*60/G37</f>
        <v>17.979750114517685</v>
      </c>
      <c r="H11" s="26" t="s">
        <v>71</v>
      </c>
    </row>
    <row r="12" spans="1:8" ht="15">
      <c r="A12" s="1"/>
      <c r="B12" s="52" t="s">
        <v>52</v>
      </c>
      <c r="C12" s="53"/>
      <c r="D12" s="53"/>
      <c r="E12" s="53"/>
      <c r="F12" s="54"/>
      <c r="G12" s="35">
        <f>G9*70/G37</f>
        <v>20.976375133603963</v>
      </c>
      <c r="H12" s="1"/>
    </row>
    <row r="13" spans="1:8" ht="15">
      <c r="A13" s="1"/>
      <c r="B13" s="52" t="s">
        <v>20</v>
      </c>
      <c r="C13" s="55"/>
      <c r="D13" s="55"/>
      <c r="E13" s="55"/>
      <c r="F13" s="55"/>
      <c r="G13" s="55"/>
      <c r="H13" s="56"/>
    </row>
    <row r="14" spans="1:8" ht="33.75" thickBot="1">
      <c r="A14" s="1"/>
      <c r="B14" s="33" t="s">
        <v>122</v>
      </c>
      <c r="C14" s="12">
        <v>70</v>
      </c>
      <c r="D14" s="6">
        <v>1.12</v>
      </c>
      <c r="E14" s="6">
        <v>1.33</v>
      </c>
      <c r="F14" s="6">
        <v>5.88</v>
      </c>
      <c r="G14" s="6">
        <v>92.68</v>
      </c>
      <c r="H14" s="1"/>
    </row>
    <row r="15" spans="1:8" ht="33.75" thickBot="1">
      <c r="A15" s="1"/>
      <c r="B15" s="33" t="s">
        <v>115</v>
      </c>
      <c r="C15" s="12" t="s">
        <v>127</v>
      </c>
      <c r="D15" s="6">
        <v>1.45</v>
      </c>
      <c r="E15" s="6">
        <v>4</v>
      </c>
      <c r="F15" s="6">
        <v>8.58</v>
      </c>
      <c r="G15" s="6">
        <v>78.9</v>
      </c>
      <c r="H15" s="1"/>
    </row>
    <row r="16" spans="1:8" ht="50.25" thickBot="1">
      <c r="A16" s="1"/>
      <c r="B16" s="33" t="s">
        <v>158</v>
      </c>
      <c r="C16" s="12">
        <v>200</v>
      </c>
      <c r="D16" s="6">
        <v>12.2</v>
      </c>
      <c r="E16" s="6">
        <v>14.4</v>
      </c>
      <c r="F16" s="6">
        <v>18.2</v>
      </c>
      <c r="G16" s="6">
        <v>250.95</v>
      </c>
      <c r="H16" s="1"/>
    </row>
    <row r="17" spans="1:8" ht="33.75" thickBot="1">
      <c r="A17" s="1"/>
      <c r="B17" s="27" t="s">
        <v>68</v>
      </c>
      <c r="C17" s="12">
        <v>200</v>
      </c>
      <c r="D17" s="6">
        <v>0.2</v>
      </c>
      <c r="E17" s="6">
        <v>0.2</v>
      </c>
      <c r="F17" s="6">
        <v>21.8</v>
      </c>
      <c r="G17" s="6">
        <v>88</v>
      </c>
      <c r="H17" s="1"/>
    </row>
    <row r="18" spans="1:8" ht="17.25" thickBot="1">
      <c r="A18" s="1"/>
      <c r="B18" s="27" t="s">
        <v>1</v>
      </c>
      <c r="C18" s="5">
        <v>20</v>
      </c>
      <c r="D18" s="6">
        <v>1.6</v>
      </c>
      <c r="E18" s="6">
        <v>0.18</v>
      </c>
      <c r="F18" s="6">
        <v>9.8</v>
      </c>
      <c r="G18" s="6">
        <v>49.6</v>
      </c>
      <c r="H18" s="1"/>
    </row>
    <row r="19" spans="1:8" ht="17.25" thickBot="1">
      <c r="A19" s="1"/>
      <c r="B19" s="27" t="s">
        <v>0</v>
      </c>
      <c r="C19" s="5">
        <v>50</v>
      </c>
      <c r="D19" s="6">
        <v>3.1</v>
      </c>
      <c r="E19" s="6">
        <v>0.25</v>
      </c>
      <c r="F19" s="6">
        <v>22.2</v>
      </c>
      <c r="G19" s="6">
        <v>106</v>
      </c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3" t="s">
        <v>18</v>
      </c>
      <c r="C23" s="1"/>
      <c r="D23" s="1">
        <f>SUM(D14:D22)</f>
        <v>19.67</v>
      </c>
      <c r="E23" s="1">
        <f>SUM(E14:E22)</f>
        <v>20.36</v>
      </c>
      <c r="F23" s="1">
        <f>SUM(F14:F22)</f>
        <v>86.46</v>
      </c>
      <c r="G23" s="1">
        <f>SUM(G14:G22)</f>
        <v>666.13</v>
      </c>
      <c r="H23" s="1"/>
    </row>
    <row r="24" spans="1:8" ht="15">
      <c r="A24" s="1"/>
      <c r="B24" s="3" t="s">
        <v>19</v>
      </c>
      <c r="C24" s="1"/>
      <c r="D24" s="1">
        <v>1</v>
      </c>
      <c r="E24" s="1">
        <f>E23/D23</f>
        <v>1.0350788002033553</v>
      </c>
      <c r="F24" s="1">
        <f>F23/D23</f>
        <v>4.395526182003049</v>
      </c>
      <c r="G24" s="1"/>
      <c r="H24" s="1"/>
    </row>
    <row r="25" spans="1:8" ht="15">
      <c r="A25" s="1"/>
      <c r="B25" s="52" t="s">
        <v>51</v>
      </c>
      <c r="C25" s="53"/>
      <c r="D25" s="53"/>
      <c r="E25" s="53"/>
      <c r="F25" s="54"/>
      <c r="G25" s="35">
        <f>G23*60/G37</f>
        <v>21.043769448261703</v>
      </c>
      <c r="H25" s="26" t="s">
        <v>73</v>
      </c>
    </row>
    <row r="26" spans="1:8" ht="15">
      <c r="A26" s="1"/>
      <c r="B26" s="52" t="s">
        <v>52</v>
      </c>
      <c r="C26" s="53"/>
      <c r="D26" s="53"/>
      <c r="E26" s="53"/>
      <c r="F26" s="54"/>
      <c r="G26" s="35">
        <f>G23*70/G37</f>
        <v>24.551064356305318</v>
      </c>
      <c r="H26" s="1"/>
    </row>
    <row r="27" spans="1:8" ht="15">
      <c r="A27" s="1"/>
      <c r="B27" s="52" t="s">
        <v>21</v>
      </c>
      <c r="C27" s="55"/>
      <c r="D27" s="55"/>
      <c r="E27" s="55"/>
      <c r="F27" s="55"/>
      <c r="G27" s="55"/>
      <c r="H27" s="56"/>
    </row>
    <row r="28" spans="1:8" ht="33.75" thickBot="1">
      <c r="A28" s="1"/>
      <c r="B28" s="33" t="s">
        <v>116</v>
      </c>
      <c r="C28" s="20">
        <v>60</v>
      </c>
      <c r="D28" s="21">
        <v>4.43</v>
      </c>
      <c r="E28" s="21">
        <v>5.53</v>
      </c>
      <c r="F28" s="21">
        <v>67.47</v>
      </c>
      <c r="G28" s="21">
        <v>346</v>
      </c>
      <c r="H28" s="1"/>
    </row>
    <row r="29" spans="1:8" ht="83.25" customHeight="1" thickBot="1">
      <c r="A29" s="1"/>
      <c r="B29" s="33" t="s">
        <v>159</v>
      </c>
      <c r="C29" s="5">
        <v>200</v>
      </c>
      <c r="D29" s="6">
        <v>0</v>
      </c>
      <c r="E29" s="6">
        <v>0</v>
      </c>
      <c r="F29" s="6">
        <v>67</v>
      </c>
      <c r="G29" s="6">
        <v>264</v>
      </c>
      <c r="H29" s="1"/>
    </row>
    <row r="30" spans="1:8" ht="33.75" thickBot="1">
      <c r="A30" s="1"/>
      <c r="B30" s="33" t="s">
        <v>102</v>
      </c>
      <c r="C30" s="14">
        <v>150</v>
      </c>
      <c r="D30" s="22">
        <v>0.6</v>
      </c>
      <c r="E30" s="22">
        <v>0.6</v>
      </c>
      <c r="F30" s="22">
        <v>1.2</v>
      </c>
      <c r="G30" s="22">
        <v>54</v>
      </c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3" t="s">
        <v>18</v>
      </c>
      <c r="C33" s="1"/>
      <c r="D33" s="1">
        <f>SUM(D28:D32)</f>
        <v>5.029999999999999</v>
      </c>
      <c r="E33" s="1">
        <f>SUM(E28:E32)</f>
        <v>6.13</v>
      </c>
      <c r="F33" s="1">
        <f>SUM(F28:F32)</f>
        <v>135.67</v>
      </c>
      <c r="G33" s="1">
        <f>SUM(G28:G32)</f>
        <v>664</v>
      </c>
      <c r="H33" s="1"/>
    </row>
    <row r="34" spans="1:8" ht="15">
      <c r="A34" s="1"/>
      <c r="B34" s="3" t="s">
        <v>19</v>
      </c>
      <c r="C34" s="1"/>
      <c r="D34" s="1">
        <v>1</v>
      </c>
      <c r="E34" s="1">
        <f>E33/D33</f>
        <v>1.2186878727634196</v>
      </c>
      <c r="F34" s="1">
        <f>F33/D33</f>
        <v>26.97216699801193</v>
      </c>
      <c r="G34" s="1"/>
      <c r="H34" s="1"/>
    </row>
    <row r="35" spans="1:8" ht="15">
      <c r="A35" s="1"/>
      <c r="B35" s="52" t="s">
        <v>51</v>
      </c>
      <c r="C35" s="53"/>
      <c r="D35" s="53"/>
      <c r="E35" s="53"/>
      <c r="F35" s="54"/>
      <c r="G35" s="35">
        <f>G33*60/G37</f>
        <v>20.976480437220616</v>
      </c>
      <c r="H35" s="26" t="s">
        <v>72</v>
      </c>
    </row>
    <row r="36" spans="1:8" ht="15">
      <c r="A36" s="1"/>
      <c r="B36" s="52" t="s">
        <v>52</v>
      </c>
      <c r="C36" s="53"/>
      <c r="D36" s="53"/>
      <c r="E36" s="53"/>
      <c r="F36" s="54"/>
      <c r="G36" s="35">
        <f>G33*70/G37</f>
        <v>24.47256051009072</v>
      </c>
      <c r="H36" s="1"/>
    </row>
    <row r="37" spans="1:8" ht="15">
      <c r="A37" s="1"/>
      <c r="B37" s="3" t="s">
        <v>22</v>
      </c>
      <c r="C37" s="1"/>
      <c r="D37" s="1">
        <f>D9+D23+D33</f>
        <v>52.31</v>
      </c>
      <c r="E37" s="1">
        <f>E9+E23+E33</f>
        <v>54.79</v>
      </c>
      <c r="F37" s="1">
        <f>F9+F23+F33</f>
        <v>281.13</v>
      </c>
      <c r="G37" s="1">
        <f>G9+G23+G33</f>
        <v>1899.27</v>
      </c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3" t="s">
        <v>19</v>
      </c>
      <c r="C39" s="1"/>
      <c r="D39" s="1">
        <v>1</v>
      </c>
      <c r="E39" s="26">
        <f>E37/D37</f>
        <v>1.0474096731026572</v>
      </c>
      <c r="F39" s="1">
        <f>F37/D37</f>
        <v>5.374307015866947</v>
      </c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 customHeight="1">
      <c r="A41" s="1"/>
      <c r="B41" s="44" t="s">
        <v>24</v>
      </c>
      <c r="C41" s="45"/>
      <c r="D41" s="45"/>
      <c r="E41" s="45"/>
      <c r="F41" s="46"/>
      <c r="G41" s="50">
        <f>G37*100/2000</f>
        <v>94.9635</v>
      </c>
      <c r="H41" s="1"/>
    </row>
    <row r="42" spans="1:8" ht="15">
      <c r="A42" s="1"/>
      <c r="B42" s="47"/>
      <c r="C42" s="48"/>
      <c r="D42" s="48"/>
      <c r="E42" s="48"/>
      <c r="F42" s="49"/>
      <c r="G42" s="51"/>
      <c r="H42" s="1"/>
    </row>
    <row r="43" spans="1:8" ht="15" customHeight="1">
      <c r="A43" s="1"/>
      <c r="B43" s="44" t="s">
        <v>23</v>
      </c>
      <c r="C43" s="45"/>
      <c r="D43" s="45"/>
      <c r="E43" s="45"/>
      <c r="F43" s="46"/>
      <c r="G43" s="50">
        <f>G37*100/2300</f>
        <v>82.57695652173913</v>
      </c>
      <c r="H43" s="1"/>
    </row>
    <row r="44" spans="1:8" ht="15">
      <c r="A44" s="1"/>
      <c r="B44" s="47"/>
      <c r="C44" s="48"/>
      <c r="D44" s="48"/>
      <c r="E44" s="48"/>
      <c r="F44" s="49"/>
      <c r="G44" s="5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3" t="s">
        <v>53</v>
      </c>
      <c r="C46" s="3"/>
      <c r="D46" s="3"/>
      <c r="E46" s="3"/>
      <c r="F46" s="3"/>
      <c r="G46" s="3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3" t="s">
        <v>54</v>
      </c>
      <c r="C48" s="1"/>
      <c r="D48" s="1">
        <v>4</v>
      </c>
      <c r="E48" s="1">
        <v>9</v>
      </c>
      <c r="F48" s="1">
        <v>4</v>
      </c>
      <c r="G48" s="1"/>
      <c r="H48" s="1"/>
    </row>
    <row r="49" spans="1:8" ht="15">
      <c r="A49" s="1"/>
      <c r="B49" s="3"/>
      <c r="C49" s="1"/>
      <c r="D49" s="1"/>
      <c r="E49" s="1"/>
      <c r="F49" s="1"/>
      <c r="G49" s="1"/>
      <c r="H49" s="1"/>
    </row>
    <row r="50" spans="2:8" ht="15">
      <c r="B50" s="3" t="s">
        <v>55</v>
      </c>
      <c r="C50" s="1"/>
      <c r="D50" s="1">
        <f>D37*D48</f>
        <v>209.24</v>
      </c>
      <c r="E50" s="1">
        <f>E37*E48</f>
        <v>493.11</v>
      </c>
      <c r="F50" s="1">
        <f>F37*F48</f>
        <v>1124.52</v>
      </c>
      <c r="G50" s="1"/>
      <c r="H50" s="1"/>
    </row>
    <row r="51" spans="2:8" ht="15">
      <c r="B51" s="3"/>
      <c r="C51" s="1"/>
      <c r="D51" s="1"/>
      <c r="E51" s="1"/>
      <c r="F51" s="1"/>
      <c r="G51" s="1"/>
      <c r="H51" s="1"/>
    </row>
    <row r="52" spans="2:8" ht="15">
      <c r="B52" s="3" t="s">
        <v>56</v>
      </c>
      <c r="C52" s="1"/>
      <c r="D52" s="1">
        <f>D50+E50+F50</f>
        <v>1826.87</v>
      </c>
      <c r="E52" s="1"/>
      <c r="F52" s="1"/>
      <c r="G52" s="1"/>
      <c r="H52" s="1"/>
    </row>
    <row r="53" spans="2:8" ht="15">
      <c r="B53" s="3"/>
      <c r="C53" s="1"/>
      <c r="D53" s="1"/>
      <c r="E53" s="1"/>
      <c r="F53" s="1"/>
      <c r="G53" s="1"/>
      <c r="H53" s="1"/>
    </row>
    <row r="54" spans="2:8" ht="30">
      <c r="B54" s="4" t="s">
        <v>57</v>
      </c>
      <c r="C54" s="1"/>
      <c r="D54" s="1">
        <f>D50*100/D52</f>
        <v>11.453469595537724</v>
      </c>
      <c r="E54" s="34">
        <f>E50*100/D52</f>
        <v>26.99206840114513</v>
      </c>
      <c r="F54" s="1">
        <f>F50*100/D52</f>
        <v>61.554462003317155</v>
      </c>
      <c r="G54" s="1"/>
      <c r="H54" s="1"/>
    </row>
    <row r="55" spans="2:8" ht="15">
      <c r="B55" s="3"/>
      <c r="C55" s="1"/>
      <c r="D55" s="1"/>
      <c r="E55" s="1"/>
      <c r="F55" s="1"/>
      <c r="G55" s="1"/>
      <c r="H55" s="1"/>
    </row>
    <row r="56" spans="2:8" ht="45">
      <c r="B56" s="4" t="s">
        <v>58</v>
      </c>
      <c r="C56" s="1"/>
      <c r="D56" s="3" t="s">
        <v>59</v>
      </c>
      <c r="E56" s="3" t="s">
        <v>60</v>
      </c>
      <c r="F56" s="3" t="s">
        <v>61</v>
      </c>
      <c r="G56" s="1"/>
      <c r="H56" s="1"/>
    </row>
  </sheetData>
  <sheetProtection/>
  <mergeCells count="14">
    <mergeCell ref="B25:F25"/>
    <mergeCell ref="B2:H2"/>
    <mergeCell ref="B3:H3"/>
    <mergeCell ref="B11:F11"/>
    <mergeCell ref="B12:F12"/>
    <mergeCell ref="B13:H13"/>
    <mergeCell ref="B43:F44"/>
    <mergeCell ref="G43:G44"/>
    <mergeCell ref="B26:F26"/>
    <mergeCell ref="B27:H27"/>
    <mergeCell ref="B35:F35"/>
    <mergeCell ref="B36:F36"/>
    <mergeCell ref="B41:F42"/>
    <mergeCell ref="G41:G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H57"/>
  <sheetViews>
    <sheetView zoomScalePageLayoutView="0" workbookViewId="0" topLeftCell="A28">
      <selection activeCell="C20" sqref="C20:G20"/>
    </sheetView>
  </sheetViews>
  <sheetFormatPr defaultColWidth="9.140625" defaultRowHeight="15"/>
  <cols>
    <col min="2" max="2" width="26.57421875" style="0" customWidth="1"/>
    <col min="3" max="3" width="12.7109375" style="0" bestFit="1" customWidth="1"/>
    <col min="7" max="7" width="9.57421875" style="0" bestFit="1" customWidth="1"/>
    <col min="8" max="8" width="14.421875" style="0" customWidth="1"/>
  </cols>
  <sheetData>
    <row r="1" spans="1:8" ht="45">
      <c r="A1" s="1" t="s">
        <v>15</v>
      </c>
      <c r="B1" s="1" t="s">
        <v>8</v>
      </c>
      <c r="C1" s="2" t="s">
        <v>9</v>
      </c>
      <c r="D1" s="1" t="s">
        <v>10</v>
      </c>
      <c r="E1" s="1" t="s">
        <v>11</v>
      </c>
      <c r="F1" s="1" t="s">
        <v>12</v>
      </c>
      <c r="G1" s="2" t="s">
        <v>13</v>
      </c>
      <c r="H1" s="2" t="s">
        <v>14</v>
      </c>
    </row>
    <row r="2" spans="1:8" ht="15">
      <c r="A2" s="1"/>
      <c r="B2" s="52" t="s">
        <v>32</v>
      </c>
      <c r="C2" s="55"/>
      <c r="D2" s="55"/>
      <c r="E2" s="55"/>
      <c r="F2" s="55"/>
      <c r="G2" s="55"/>
      <c r="H2" s="56"/>
    </row>
    <row r="3" spans="1:8" ht="15">
      <c r="A3" s="1"/>
      <c r="B3" s="52" t="s">
        <v>17</v>
      </c>
      <c r="C3" s="55"/>
      <c r="D3" s="55"/>
      <c r="E3" s="55"/>
      <c r="F3" s="55"/>
      <c r="G3" s="55"/>
      <c r="H3" s="56"/>
    </row>
    <row r="4" spans="1:8" ht="50.25" thickBot="1">
      <c r="A4" s="1"/>
      <c r="B4" s="33" t="s">
        <v>135</v>
      </c>
      <c r="C4" s="12">
        <v>200</v>
      </c>
      <c r="D4" s="6">
        <v>6.61</v>
      </c>
      <c r="E4" s="6">
        <v>8.63</v>
      </c>
      <c r="F4" s="6">
        <v>36.49</v>
      </c>
      <c r="G4" s="6">
        <v>252.31</v>
      </c>
      <c r="H4" s="1"/>
    </row>
    <row r="5" spans="1:8" ht="34.5" thickBot="1">
      <c r="A5" s="1"/>
      <c r="B5" s="27" t="s">
        <v>69</v>
      </c>
      <c r="C5" s="23">
        <v>200</v>
      </c>
      <c r="D5" s="23">
        <v>5.6</v>
      </c>
      <c r="E5" s="23">
        <v>5</v>
      </c>
      <c r="F5" s="23">
        <v>9.4</v>
      </c>
      <c r="G5" s="23">
        <v>100</v>
      </c>
      <c r="H5" s="1"/>
    </row>
    <row r="6" spans="1:8" ht="17.25" thickBot="1">
      <c r="A6" s="1"/>
      <c r="B6" s="27" t="s">
        <v>6</v>
      </c>
      <c r="C6" s="31" t="s">
        <v>63</v>
      </c>
      <c r="D6" s="5">
        <v>5.7</v>
      </c>
      <c r="E6" s="5">
        <v>7.9</v>
      </c>
      <c r="F6" s="5">
        <v>9.7</v>
      </c>
      <c r="G6" s="5">
        <v>135</v>
      </c>
      <c r="H6" s="1"/>
    </row>
    <row r="7" spans="1:8" ht="17.25" thickBot="1">
      <c r="A7" s="1"/>
      <c r="B7" s="27"/>
      <c r="C7" s="12"/>
      <c r="D7" s="6"/>
      <c r="E7" s="6"/>
      <c r="F7" s="6"/>
      <c r="G7" s="6"/>
      <c r="H7" s="1"/>
    </row>
    <row r="8" spans="1:8" ht="17.25" thickBot="1">
      <c r="A8" s="1"/>
      <c r="B8" s="27"/>
      <c r="C8" s="12"/>
      <c r="D8" s="6"/>
      <c r="E8" s="6"/>
      <c r="F8" s="6"/>
      <c r="G8" s="6"/>
      <c r="H8" s="1"/>
    </row>
    <row r="9" spans="1:8" ht="15">
      <c r="A9" s="1"/>
      <c r="B9" s="3" t="s">
        <v>18</v>
      </c>
      <c r="C9" s="1"/>
      <c r="D9" s="1">
        <f>SUM(D4:D8)</f>
        <v>17.91</v>
      </c>
      <c r="E9" s="1">
        <f>SUM(E4:E8)</f>
        <v>21.53</v>
      </c>
      <c r="F9" s="1">
        <f>SUM(F4:F8)</f>
        <v>55.59</v>
      </c>
      <c r="G9" s="1">
        <f>SUM(G4:G8)</f>
        <v>487.31</v>
      </c>
      <c r="H9" s="1"/>
    </row>
    <row r="10" spans="1:8" ht="15">
      <c r="A10" s="1"/>
      <c r="B10" s="3" t="s">
        <v>19</v>
      </c>
      <c r="C10" s="1"/>
      <c r="D10" s="1">
        <v>1</v>
      </c>
      <c r="E10" s="1">
        <f>E9/D9</f>
        <v>1.2021217197096594</v>
      </c>
      <c r="F10" s="1">
        <f>F9/D9</f>
        <v>3.103852596314908</v>
      </c>
      <c r="G10" s="1"/>
      <c r="H10" s="1"/>
    </row>
    <row r="11" spans="1:8" ht="15">
      <c r="A11" s="1"/>
      <c r="B11" s="52" t="s">
        <v>51</v>
      </c>
      <c r="C11" s="53"/>
      <c r="D11" s="53"/>
      <c r="E11" s="53"/>
      <c r="F11" s="54"/>
      <c r="G11" s="35">
        <f>G9*60/G38</f>
        <v>18.23491992216734</v>
      </c>
      <c r="H11" s="26" t="s">
        <v>71</v>
      </c>
    </row>
    <row r="12" spans="1:8" ht="15">
      <c r="A12" s="1"/>
      <c r="B12" s="52" t="s">
        <v>52</v>
      </c>
      <c r="C12" s="53"/>
      <c r="D12" s="53"/>
      <c r="E12" s="53"/>
      <c r="F12" s="54"/>
      <c r="G12" s="35">
        <f>G9*70/G38</f>
        <v>21.274073242528562</v>
      </c>
      <c r="H12" s="1"/>
    </row>
    <row r="13" spans="1:8" ht="15">
      <c r="A13" s="1"/>
      <c r="B13" s="52" t="s">
        <v>20</v>
      </c>
      <c r="C13" s="55"/>
      <c r="D13" s="55"/>
      <c r="E13" s="55"/>
      <c r="F13" s="55"/>
      <c r="G13" s="55"/>
      <c r="H13" s="56"/>
    </row>
    <row r="14" spans="1:8" ht="50.25" thickBot="1">
      <c r="A14" s="1"/>
      <c r="B14" s="33" t="s">
        <v>160</v>
      </c>
      <c r="C14" s="12">
        <v>70</v>
      </c>
      <c r="D14" s="6">
        <v>0.77</v>
      </c>
      <c r="E14" s="6">
        <v>0.14</v>
      </c>
      <c r="F14" s="6">
        <v>2.66</v>
      </c>
      <c r="G14" s="6">
        <v>16.1</v>
      </c>
      <c r="H14" s="1"/>
    </row>
    <row r="15" spans="1:8" ht="41.25" customHeight="1" thickBot="1">
      <c r="A15" s="1"/>
      <c r="B15" s="27" t="s">
        <v>7</v>
      </c>
      <c r="C15" s="12" t="s">
        <v>118</v>
      </c>
      <c r="D15" s="6">
        <v>5.43</v>
      </c>
      <c r="E15" s="6">
        <v>2.93</v>
      </c>
      <c r="F15" s="6">
        <v>9.84</v>
      </c>
      <c r="G15" s="6">
        <v>90.56</v>
      </c>
      <c r="H15" s="1"/>
    </row>
    <row r="16" spans="1:8" ht="17.25" thickBot="1">
      <c r="A16" s="1"/>
      <c r="B16" s="33" t="s">
        <v>119</v>
      </c>
      <c r="C16" s="24" t="s">
        <v>175</v>
      </c>
      <c r="D16" s="25">
        <v>21.14</v>
      </c>
      <c r="E16" s="25">
        <v>5.26</v>
      </c>
      <c r="F16" s="25">
        <v>1.61</v>
      </c>
      <c r="G16" s="25">
        <v>138.77</v>
      </c>
      <c r="H16" s="1"/>
    </row>
    <row r="17" spans="1:8" ht="66.75" thickBot="1">
      <c r="A17" s="1"/>
      <c r="B17" s="33" t="s">
        <v>161</v>
      </c>
      <c r="C17" s="12">
        <v>150</v>
      </c>
      <c r="D17" s="6">
        <v>3.6</v>
      </c>
      <c r="E17" s="6">
        <v>15.71</v>
      </c>
      <c r="F17" s="6">
        <v>29.34</v>
      </c>
      <c r="G17" s="6">
        <v>273.45</v>
      </c>
      <c r="H17" s="1"/>
    </row>
    <row r="18" spans="1:8" ht="50.25" thickBot="1">
      <c r="A18" s="1"/>
      <c r="B18" s="33" t="s">
        <v>100</v>
      </c>
      <c r="C18" s="12">
        <v>200</v>
      </c>
      <c r="D18" s="6">
        <v>0.4</v>
      </c>
      <c r="E18" s="6">
        <v>0</v>
      </c>
      <c r="F18" s="6">
        <v>20.8</v>
      </c>
      <c r="G18" s="6">
        <v>85</v>
      </c>
      <c r="H18" s="1"/>
    </row>
    <row r="19" spans="1:8" ht="17.25" thickBot="1">
      <c r="A19" s="1"/>
      <c r="B19" s="27" t="s">
        <v>1</v>
      </c>
      <c r="C19" s="12">
        <v>20</v>
      </c>
      <c r="D19" s="5">
        <v>1.6</v>
      </c>
      <c r="E19" s="5">
        <v>0.18</v>
      </c>
      <c r="F19" s="5">
        <v>9.8</v>
      </c>
      <c r="G19" s="5">
        <v>49.6</v>
      </c>
      <c r="H19" s="1"/>
    </row>
    <row r="20" spans="1:8" ht="16.5">
      <c r="A20" s="1"/>
      <c r="B20" s="1" t="s">
        <v>0</v>
      </c>
      <c r="C20" s="5">
        <v>50</v>
      </c>
      <c r="D20" s="6">
        <v>3.1</v>
      </c>
      <c r="E20" s="6">
        <v>0.25</v>
      </c>
      <c r="F20" s="6">
        <v>22.2</v>
      </c>
      <c r="G20" s="6">
        <v>106</v>
      </c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3" t="s">
        <v>18</v>
      </c>
      <c r="C24" s="1"/>
      <c r="D24" s="1">
        <f>SUM(D14:D23)</f>
        <v>36.04</v>
      </c>
      <c r="E24" s="1">
        <f>SUM(E14:E23)</f>
        <v>24.47</v>
      </c>
      <c r="F24" s="1">
        <f>SUM(F14:F23)</f>
        <v>96.25</v>
      </c>
      <c r="G24" s="1">
        <f>SUM(G14:G23)</f>
        <v>759.48</v>
      </c>
      <c r="H24" s="1"/>
    </row>
    <row r="25" spans="1:8" ht="15">
      <c r="A25" s="1"/>
      <c r="B25" s="3" t="s">
        <v>19</v>
      </c>
      <c r="C25" s="1"/>
      <c r="D25" s="1">
        <v>1</v>
      </c>
      <c r="E25" s="1">
        <f>E24/D24</f>
        <v>0.6789678135405105</v>
      </c>
      <c r="F25" s="1">
        <f>F24/D24</f>
        <v>2.670643729189789</v>
      </c>
      <c r="G25" s="1"/>
      <c r="H25" s="1"/>
    </row>
    <row r="26" spans="1:8" ht="15">
      <c r="A26" s="1"/>
      <c r="B26" s="52" t="s">
        <v>51</v>
      </c>
      <c r="C26" s="53"/>
      <c r="D26" s="53"/>
      <c r="E26" s="53"/>
      <c r="F26" s="54"/>
      <c r="G26" s="35">
        <f>G24*60/G38</f>
        <v>28.419398293668614</v>
      </c>
      <c r="H26" s="26" t="s">
        <v>73</v>
      </c>
    </row>
    <row r="27" spans="1:8" ht="15">
      <c r="A27" s="1"/>
      <c r="B27" s="52" t="s">
        <v>52</v>
      </c>
      <c r="C27" s="53"/>
      <c r="D27" s="53"/>
      <c r="E27" s="53"/>
      <c r="F27" s="54"/>
      <c r="G27" s="35">
        <f>G24*70/G38</f>
        <v>33.15596467594671</v>
      </c>
      <c r="H27" s="1"/>
    </row>
    <row r="28" spans="1:8" ht="15">
      <c r="A28" s="1"/>
      <c r="B28" s="52" t="s">
        <v>21</v>
      </c>
      <c r="C28" s="55"/>
      <c r="D28" s="55"/>
      <c r="E28" s="55"/>
      <c r="F28" s="55"/>
      <c r="G28" s="55"/>
      <c r="H28" s="56"/>
    </row>
    <row r="29" spans="1:8" ht="33.75" thickBot="1">
      <c r="A29" s="1"/>
      <c r="B29" s="33" t="s">
        <v>162</v>
      </c>
      <c r="C29" s="12">
        <v>50</v>
      </c>
      <c r="D29" s="12">
        <v>2.8</v>
      </c>
      <c r="E29" s="12">
        <v>5.15</v>
      </c>
      <c r="F29" s="12">
        <v>35.3</v>
      </c>
      <c r="G29" s="12">
        <v>202.65</v>
      </c>
      <c r="H29" s="1"/>
    </row>
    <row r="30" spans="1:8" ht="30">
      <c r="A30" s="1"/>
      <c r="B30" s="2" t="s">
        <v>120</v>
      </c>
      <c r="C30" s="1">
        <v>200</v>
      </c>
      <c r="D30" s="6">
        <v>0.4</v>
      </c>
      <c r="E30" s="6">
        <v>0</v>
      </c>
      <c r="F30" s="6">
        <v>24</v>
      </c>
      <c r="G30" s="6">
        <v>100</v>
      </c>
      <c r="H30" s="1"/>
    </row>
    <row r="31" spans="1:8" ht="33.75" thickBot="1">
      <c r="A31" s="1"/>
      <c r="B31" s="33" t="s">
        <v>102</v>
      </c>
      <c r="C31" s="14">
        <v>150</v>
      </c>
      <c r="D31" s="22">
        <v>0.6</v>
      </c>
      <c r="E31" s="22">
        <v>0.6</v>
      </c>
      <c r="F31" s="22">
        <v>1.2</v>
      </c>
      <c r="G31" s="22">
        <v>54</v>
      </c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3" t="s">
        <v>18</v>
      </c>
      <c r="C34" s="1"/>
      <c r="D34" s="1">
        <f>SUM(D29:D33)</f>
        <v>3.8</v>
      </c>
      <c r="E34" s="1">
        <f>SUM(E29:E33)</f>
        <v>5.75</v>
      </c>
      <c r="F34" s="1">
        <f>SUM(F29:F33)</f>
        <v>60.5</v>
      </c>
      <c r="G34" s="1">
        <f>SUM(G29:G33)</f>
        <v>356.65</v>
      </c>
      <c r="H34" s="1"/>
    </row>
    <row r="35" spans="1:8" ht="15">
      <c r="A35" s="1"/>
      <c r="B35" s="3" t="s">
        <v>19</v>
      </c>
      <c r="C35" s="1"/>
      <c r="D35" s="1">
        <v>1</v>
      </c>
      <c r="E35" s="1">
        <f>E34/D34</f>
        <v>1.5131578947368423</v>
      </c>
      <c r="F35" s="1">
        <f>F34/D34</f>
        <v>15.921052631578949</v>
      </c>
      <c r="G35" s="1"/>
      <c r="H35" s="1"/>
    </row>
    <row r="36" spans="1:8" ht="15">
      <c r="A36" s="1"/>
      <c r="B36" s="52" t="s">
        <v>51</v>
      </c>
      <c r="C36" s="53"/>
      <c r="D36" s="53"/>
      <c r="E36" s="53"/>
      <c r="F36" s="54"/>
      <c r="G36" s="35">
        <f>G34*60/G38</f>
        <v>13.345681784164046</v>
      </c>
      <c r="H36" s="26" t="s">
        <v>72</v>
      </c>
    </row>
    <row r="37" spans="1:8" ht="15">
      <c r="A37" s="1"/>
      <c r="B37" s="52" t="s">
        <v>52</v>
      </c>
      <c r="C37" s="53"/>
      <c r="D37" s="53"/>
      <c r="E37" s="53"/>
      <c r="F37" s="54"/>
      <c r="G37" s="35">
        <f>G34*70/G38</f>
        <v>15.569962081524721</v>
      </c>
      <c r="H37" s="1"/>
    </row>
    <row r="38" spans="1:8" ht="15">
      <c r="A38" s="1"/>
      <c r="B38" s="3" t="s">
        <v>22</v>
      </c>
      <c r="C38" s="1"/>
      <c r="D38" s="1">
        <f>D9+D24+D34</f>
        <v>57.75</v>
      </c>
      <c r="E38" s="1">
        <f>E9+E24+E34</f>
        <v>51.75</v>
      </c>
      <c r="F38" s="1">
        <f>F9+F24+F34</f>
        <v>212.34</v>
      </c>
      <c r="G38" s="1">
        <f>G9+G24+G34</f>
        <v>1603.44</v>
      </c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3" t="s">
        <v>19</v>
      </c>
      <c r="C40" s="1"/>
      <c r="D40" s="1">
        <v>1</v>
      </c>
      <c r="E40" s="1">
        <f>E38/D38</f>
        <v>0.8961038961038961</v>
      </c>
      <c r="F40" s="26">
        <f>F38/D38</f>
        <v>3.676883116883117</v>
      </c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 customHeight="1">
      <c r="A42" s="1"/>
      <c r="B42" s="44" t="s">
        <v>24</v>
      </c>
      <c r="C42" s="45"/>
      <c r="D42" s="45"/>
      <c r="E42" s="45"/>
      <c r="F42" s="46"/>
      <c r="G42" s="50">
        <f>G38*100/2000</f>
        <v>80.172</v>
      </c>
      <c r="H42" s="1"/>
    </row>
    <row r="43" spans="1:8" ht="15">
      <c r="A43" s="1"/>
      <c r="B43" s="47"/>
      <c r="C43" s="48"/>
      <c r="D43" s="48"/>
      <c r="E43" s="48"/>
      <c r="F43" s="49"/>
      <c r="G43" s="51"/>
      <c r="H43" s="1"/>
    </row>
    <row r="44" spans="1:8" ht="15" customHeight="1">
      <c r="A44" s="1"/>
      <c r="B44" s="44" t="s">
        <v>23</v>
      </c>
      <c r="C44" s="45"/>
      <c r="D44" s="45"/>
      <c r="E44" s="45"/>
      <c r="F44" s="46"/>
      <c r="G44" s="50">
        <f>G38*100/2300</f>
        <v>69.71478260869566</v>
      </c>
      <c r="H44" s="1"/>
    </row>
    <row r="45" spans="1:8" ht="15">
      <c r="A45" s="1"/>
      <c r="B45" s="47"/>
      <c r="C45" s="48"/>
      <c r="D45" s="48"/>
      <c r="E45" s="48"/>
      <c r="F45" s="49"/>
      <c r="G45" s="5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3" t="s">
        <v>53</v>
      </c>
      <c r="C47" s="3"/>
      <c r="D47" s="3"/>
      <c r="E47" s="3"/>
      <c r="F47" s="3"/>
      <c r="G47" s="3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3" t="s">
        <v>54</v>
      </c>
      <c r="C49" s="1"/>
      <c r="D49" s="1">
        <v>4</v>
      </c>
      <c r="E49" s="1">
        <v>9</v>
      </c>
      <c r="F49" s="1">
        <v>4</v>
      </c>
      <c r="G49" s="1"/>
      <c r="H49" s="1"/>
    </row>
    <row r="50" spans="1:8" ht="15">
      <c r="A50" s="1"/>
      <c r="B50" s="3"/>
      <c r="C50" s="1"/>
      <c r="D50" s="1"/>
      <c r="E50" s="1"/>
      <c r="F50" s="1"/>
      <c r="G50" s="1"/>
      <c r="H50" s="1"/>
    </row>
    <row r="51" spans="2:8" ht="15">
      <c r="B51" s="3" t="s">
        <v>55</v>
      </c>
      <c r="C51" s="1"/>
      <c r="D51" s="1">
        <f>D38*D49</f>
        <v>231</v>
      </c>
      <c r="E51" s="1">
        <f>E38*E49</f>
        <v>465.75</v>
      </c>
      <c r="F51" s="1">
        <f>F38*F49</f>
        <v>849.36</v>
      </c>
      <c r="G51" s="1"/>
      <c r="H51" s="1"/>
    </row>
    <row r="52" spans="2:8" ht="15">
      <c r="B52" s="3"/>
      <c r="C52" s="1"/>
      <c r="D52" s="1"/>
      <c r="E52" s="1"/>
      <c r="F52" s="1"/>
      <c r="G52" s="1"/>
      <c r="H52" s="1"/>
    </row>
    <row r="53" spans="2:8" ht="15">
      <c r="B53" s="3" t="s">
        <v>56</v>
      </c>
      <c r="C53" s="1"/>
      <c r="D53" s="1">
        <f>D51+E51+F51</f>
        <v>1546.1100000000001</v>
      </c>
      <c r="E53" s="1"/>
      <c r="F53" s="1"/>
      <c r="G53" s="1"/>
      <c r="H53" s="1"/>
    </row>
    <row r="54" spans="2:8" ht="15">
      <c r="B54" s="3"/>
      <c r="C54" s="1"/>
      <c r="D54" s="1"/>
      <c r="E54" s="1"/>
      <c r="F54" s="1"/>
      <c r="G54" s="1"/>
      <c r="H54" s="1"/>
    </row>
    <row r="55" spans="2:8" ht="30">
      <c r="B55" s="4" t="s">
        <v>57</v>
      </c>
      <c r="C55" s="1"/>
      <c r="D55" s="35">
        <f>D51*100/D53</f>
        <v>14.940722199584764</v>
      </c>
      <c r="E55" s="1">
        <f>E51*100/D53</f>
        <v>30.123988590721225</v>
      </c>
      <c r="F55" s="36">
        <f>F51*100/D53</f>
        <v>54.935289209694</v>
      </c>
      <c r="G55" s="1"/>
      <c r="H55" s="1"/>
    </row>
    <row r="56" spans="2:8" ht="15">
      <c r="B56" s="3"/>
      <c r="C56" s="1"/>
      <c r="D56" s="1"/>
      <c r="E56" s="1"/>
      <c r="F56" s="1"/>
      <c r="G56" s="1"/>
      <c r="H56" s="1"/>
    </row>
    <row r="57" spans="2:8" ht="45">
      <c r="B57" s="4" t="s">
        <v>58</v>
      </c>
      <c r="C57" s="1"/>
      <c r="D57" s="3" t="s">
        <v>59</v>
      </c>
      <c r="E57" s="3" t="s">
        <v>60</v>
      </c>
      <c r="F57" s="3" t="s">
        <v>61</v>
      </c>
      <c r="G57" s="1"/>
      <c r="H57" s="1"/>
    </row>
  </sheetData>
  <sheetProtection/>
  <mergeCells count="14">
    <mergeCell ref="B26:F26"/>
    <mergeCell ref="B2:H2"/>
    <mergeCell ref="B3:H3"/>
    <mergeCell ref="B11:F11"/>
    <mergeCell ref="B12:F12"/>
    <mergeCell ref="B13:H13"/>
    <mergeCell ref="B44:F45"/>
    <mergeCell ref="G44:G45"/>
    <mergeCell ref="B27:F27"/>
    <mergeCell ref="B28:H28"/>
    <mergeCell ref="B36:F36"/>
    <mergeCell ref="B37:F37"/>
    <mergeCell ref="B42:F43"/>
    <mergeCell ref="G42:G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2023-09-01T11:06:21Z</dcterms:modified>
  <cp:category/>
  <cp:version/>
  <cp:contentType/>
  <cp:contentStatus/>
</cp:coreProperties>
</file>